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2"/>
  </bookViews>
  <sheets>
    <sheet name="P&amp;L" sheetId="1" r:id="rId1"/>
    <sheet name="BS" sheetId="2" r:id="rId2"/>
    <sheet name="Equity" sheetId="3" r:id="rId3"/>
    <sheet name="CF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F">#REF!</definedName>
    <definedName name="__123Graph_A" hidden="1">'[8]Brand margin'!#REF!</definedName>
    <definedName name="_Order1" hidden="1">255</definedName>
    <definedName name="_Table1_In1" hidden="1">#REF!</definedName>
    <definedName name="_Table1_Out" hidden="1">#REF!</definedName>
    <definedName name="_Table2_In1" hidden="1">#REF!</definedName>
    <definedName name="_Table2_Out" hidden="1">#REF!</definedName>
    <definedName name="ACTESTDEB">#REF!</definedName>
    <definedName name="APRDEB">#REF!</definedName>
    <definedName name="asd">#REF!</definedName>
    <definedName name="AUGDEB">#REF!</definedName>
    <definedName name="BALSHT">#REF!</definedName>
    <definedName name="COMPARISON">#REF!</definedName>
    <definedName name="CONSADJ">#REF!</definedName>
    <definedName name="ConsBS">#REF!</definedName>
    <definedName name="CYC">#REF!</definedName>
    <definedName name="deb.xls">#REF!</definedName>
    <definedName name="DECDEB">#REF!</definedName>
    <definedName name="DETAIL1">#REF!</definedName>
    <definedName name="DETAIL2">#REF!</definedName>
    <definedName name="DETAIL4">#REF!</definedName>
    <definedName name="DETAIL5">#REF!</definedName>
    <definedName name="details">'[8]Brand margin'!#REF!</definedName>
    <definedName name="DF_cost">'[8]Brand margin'!$A$132:$Q$320</definedName>
    <definedName name="DF_pl">'[8]Brand margin'!$A$2:$Q$131</definedName>
    <definedName name="dfg">#REF!</definedName>
    <definedName name="DFREE_ACTEST">#REF!</definedName>
    <definedName name="DFREE_APR">#REF!</definedName>
    <definedName name="DFREE_AUG">#REF!</definedName>
    <definedName name="DFREE_DEC">#REF!</definedName>
    <definedName name="DFREE_FEB">#REF!</definedName>
    <definedName name="DFREE_JAN">#REF!</definedName>
    <definedName name="DFREE_JUL">#REF!</definedName>
    <definedName name="DFREE_JUN">#REF!</definedName>
    <definedName name="DFREE_MAC">#REF!</definedName>
    <definedName name="DFREE_MAY">#REF!</definedName>
    <definedName name="DFREE_NOV">#REF!</definedName>
    <definedName name="DFREE_OCT">#REF!</definedName>
    <definedName name="DFREE_SEP">#REF!</definedName>
    <definedName name="DFREE_YR2">#REF!</definedName>
    <definedName name="DFREE_YR3">#REF!</definedName>
    <definedName name="dsfg">#REF!</definedName>
    <definedName name="ersgt">#REF!</definedName>
    <definedName name="ert">#REF!</definedName>
    <definedName name="fds">#REF!</definedName>
    <definedName name="FEBDEB">#REF!</definedName>
    <definedName name="fgh">#REF!</definedName>
    <definedName name="g">#REF!</definedName>
    <definedName name="gfh">#REF!</definedName>
    <definedName name="ghj">#REF!</definedName>
    <definedName name="JANDEB">#REF!</definedName>
    <definedName name="JULDEB">#REF!</definedName>
    <definedName name="JUNDEB">#REF!</definedName>
    <definedName name="LOANS">'[3]bs12+0'!#REF!</definedName>
    <definedName name="MACDEB">#REF!</definedName>
    <definedName name="Macro1">'[8]Brand margin'!$A$2</definedName>
    <definedName name="MAYDEB">#REF!</definedName>
    <definedName name="MGTBS">#REF!</definedName>
    <definedName name="MTH11">#REF!</definedName>
    <definedName name="MTH12">#REF!</definedName>
    <definedName name="NFA">#REF!</definedName>
    <definedName name="NOVDEB">#REF!</definedName>
    <definedName name="npbtprev">'[2]Variance'!#REF!</definedName>
    <definedName name="OCTDEB">#REF!</definedName>
    <definedName name="P&amp;L">#REF!</definedName>
    <definedName name="PAGE1">#REF!</definedName>
    <definedName name="PAGE2">#REF!</definedName>
    <definedName name="PAGE3">#REF!</definedName>
    <definedName name="PAGE4">#REF!</definedName>
    <definedName name="PAGE5">#REF!</definedName>
    <definedName name="_xlnm.Print_Area" localSheetId="1">'BS'!$A$1:$D$56</definedName>
    <definedName name="_xlnm.Print_Area" localSheetId="3">'CF'!$A$1:$C$46</definedName>
    <definedName name="_xlnm.Print_Area" localSheetId="2">'Equity'!$A$1:$F$32</definedName>
    <definedName name="Range">#REF!</definedName>
    <definedName name="RECORDER">'[8]Brand margin'!$A:$A</definedName>
    <definedName name="SAVEMENU">#REF!</definedName>
    <definedName name="sd">#REF!</definedName>
    <definedName name="SEPDEB">#REF!</definedName>
    <definedName name="STK_ACTEST">#REF!</definedName>
    <definedName name="STK_APR">#REF!</definedName>
    <definedName name="STK_AUG">#REF!</definedName>
    <definedName name="STK_DEC">#REF!</definedName>
    <definedName name="STK_FEB">#REF!</definedName>
    <definedName name="STK_JAN">#REF!</definedName>
    <definedName name="STK_JUL">#REF!</definedName>
    <definedName name="STK_JUN">#REF!</definedName>
    <definedName name="STK_MAC">#REF!</definedName>
    <definedName name="STK_MAY">#REF!</definedName>
    <definedName name="STK_NOV">#REF!</definedName>
    <definedName name="STK_OCT">#REF!</definedName>
    <definedName name="STK_SEP">#REF!</definedName>
    <definedName name="STK_YR2">#REF!</definedName>
    <definedName name="STK_YR3">#REF!</definedName>
    <definedName name="SUBS">#REF!</definedName>
    <definedName name="sx">#REF!</definedName>
    <definedName name="UKREPORT">'[4]UK'!$B$5:$J$46</definedName>
    <definedName name="wer">#REF!</definedName>
    <definedName name="xcv">#REF!</definedName>
    <definedName name="YR2DEB">#REF!</definedName>
    <definedName name="YR3DEB">#REF!</definedName>
    <definedName name="zsdf">#REF!</definedName>
  </definedNames>
  <calcPr fullCalcOnLoad="1"/>
</workbook>
</file>

<file path=xl/sharedStrings.xml><?xml version="1.0" encoding="utf-8"?>
<sst xmlns="http://schemas.openxmlformats.org/spreadsheetml/2006/main" count="152" uniqueCount="113">
  <si>
    <t>BRITISH AMERICAN TOBACCO ( MALAYSIA ) BERHAD</t>
  </si>
  <si>
    <t>RM'000</t>
  </si>
  <si>
    <t>As at</t>
  </si>
  <si>
    <t>(Company No : 4372-M)</t>
  </si>
  <si>
    <t>Revenue</t>
  </si>
  <si>
    <t xml:space="preserve">  Inventories</t>
  </si>
  <si>
    <t>CONDENSED CONSOLIDATED CASH FLOW STATEMENT</t>
  </si>
  <si>
    <t>ended</t>
  </si>
  <si>
    <t>Cash receipts from customers</t>
  </si>
  <si>
    <t>Cash paid to suppliers and employees</t>
  </si>
  <si>
    <t>Cash from operations</t>
  </si>
  <si>
    <t>Income taxes paid</t>
  </si>
  <si>
    <t>Net cash flow from operating activities</t>
  </si>
  <si>
    <t>Operating activities</t>
  </si>
  <si>
    <t>Investing activities</t>
  </si>
  <si>
    <t>Purchase of short term investments</t>
  </si>
  <si>
    <t>Refund of capital from unquoted investments</t>
  </si>
  <si>
    <t>Net cash flow from investing activities</t>
  </si>
  <si>
    <t>Financing activities</t>
  </si>
  <si>
    <t>Dividends paid to shareholders</t>
  </si>
  <si>
    <t>Interest paid</t>
  </si>
  <si>
    <t>Net cash flow from financing activities</t>
  </si>
  <si>
    <t>CONDENSED CONSOLIDATED STATEMENT OF CHANGES IN EQUITY</t>
  </si>
  <si>
    <t xml:space="preserve">Nominal </t>
  </si>
  <si>
    <t>value</t>
  </si>
  <si>
    <t>reserves</t>
  </si>
  <si>
    <t>Distributable</t>
  </si>
  <si>
    <t>earnings</t>
  </si>
  <si>
    <t>Total</t>
  </si>
  <si>
    <t>At 1 January 2002</t>
  </si>
  <si>
    <t>Net profit for the financial period</t>
  </si>
  <si>
    <t>Operating expenses</t>
  </si>
  <si>
    <t>Other operating income</t>
  </si>
  <si>
    <t>Profit from operations</t>
  </si>
  <si>
    <t>Finance cost</t>
  </si>
  <si>
    <t>Taxation</t>
  </si>
  <si>
    <t>Earnings per share - basic (sen)</t>
  </si>
  <si>
    <t>'000</t>
  </si>
  <si>
    <t>Number</t>
  </si>
  <si>
    <t>of shares</t>
  </si>
  <si>
    <t>Earnings per share - diluted (sen)</t>
  </si>
  <si>
    <t>CONDENSED CONSOLIDATED BALANCE SHEET</t>
  </si>
  <si>
    <t>CONDENSED CONSOLIDATED INCOME STATEMENTS</t>
  </si>
  <si>
    <t xml:space="preserve">          3 months ended</t>
  </si>
  <si>
    <t>Property, plant and equipment</t>
  </si>
  <si>
    <t xml:space="preserve">  Receivables</t>
  </si>
  <si>
    <t xml:space="preserve">  Short term investments</t>
  </si>
  <si>
    <t xml:space="preserve">  Deposits, cash and bank balances</t>
  </si>
  <si>
    <t xml:space="preserve">  Provisions</t>
  </si>
  <si>
    <t xml:space="preserve">  Current tax liabilities</t>
  </si>
  <si>
    <t xml:space="preserve">Net current assets </t>
  </si>
  <si>
    <t>Capital and reserves</t>
  </si>
  <si>
    <t xml:space="preserve">  Share capital</t>
  </si>
  <si>
    <t xml:space="preserve">  Capital reserves</t>
  </si>
  <si>
    <t xml:space="preserve">  Retained earnings</t>
  </si>
  <si>
    <t>Shareholders' funds</t>
  </si>
  <si>
    <t>Non-current liabilities</t>
  </si>
  <si>
    <t xml:space="preserve">  Borrowings (interest bearing)</t>
  </si>
  <si>
    <t>Proceeds from maturity of short term investments</t>
  </si>
  <si>
    <t>Interest received</t>
  </si>
  <si>
    <t>Dividends received from an associated company</t>
  </si>
  <si>
    <t>Dividends received from subsidiaries</t>
  </si>
  <si>
    <t xml:space="preserve">   - additions</t>
  </si>
  <si>
    <t xml:space="preserve">   - disposals</t>
  </si>
  <si>
    <t>Note</t>
  </si>
  <si>
    <t>Issued and fully paid</t>
  </si>
  <si>
    <t>ordinary shares of</t>
  </si>
  <si>
    <t>50 sen each</t>
  </si>
  <si>
    <t>Non-</t>
  </si>
  <si>
    <t>distributable</t>
  </si>
  <si>
    <t>Capital</t>
  </si>
  <si>
    <t>Retained</t>
  </si>
  <si>
    <t xml:space="preserve">The Condensed Consolidated Cash Flow Statement should be read in conjunction with the </t>
  </si>
  <si>
    <t xml:space="preserve">The Condensed Consolidated Statement of Changes in Equity should be read in conjunction with the </t>
  </si>
  <si>
    <t>Current assets</t>
  </si>
  <si>
    <t>Current liabilities</t>
  </si>
  <si>
    <t>Non-current assets</t>
  </si>
  <si>
    <t xml:space="preserve">  Property, plant and equipment</t>
  </si>
  <si>
    <t xml:space="preserve">  Trademarks</t>
  </si>
  <si>
    <t xml:space="preserve">  Goodwill on consolidation</t>
  </si>
  <si>
    <t xml:space="preserve">  Associated company</t>
  </si>
  <si>
    <t xml:space="preserve">Share of results of </t>
  </si>
  <si>
    <t xml:space="preserve"> an associated company</t>
  </si>
  <si>
    <t>Profit from ordinary activities</t>
  </si>
  <si>
    <t xml:space="preserve"> before taxation</t>
  </si>
  <si>
    <t>Net Tangible Assets per share (RM)</t>
  </si>
  <si>
    <t>Cost of Sales</t>
  </si>
  <si>
    <t>Gross Profit</t>
  </si>
  <si>
    <t xml:space="preserve">  Payables</t>
  </si>
  <si>
    <t>Net dividends per share (sen)</t>
  </si>
  <si>
    <t>31.12.2002</t>
  </si>
  <si>
    <t xml:space="preserve">  Deferred tax assets</t>
  </si>
  <si>
    <t xml:space="preserve">  Deferred tax liabilities</t>
  </si>
  <si>
    <t>Increase/(Decrease) in cash and cash equivalents</t>
  </si>
  <si>
    <t xml:space="preserve">  Tax recoverable</t>
  </si>
  <si>
    <t>31.03.2003</t>
  </si>
  <si>
    <t>31.03.2002</t>
  </si>
  <si>
    <t xml:space="preserve">          Financial period ended</t>
  </si>
  <si>
    <t>Annual Audited Financial Statements of the Group for the year ended 31 December 2002.</t>
  </si>
  <si>
    <t>As at 31 March 2003</t>
  </si>
  <si>
    <t>At 1 January 2003</t>
  </si>
  <si>
    <t>At 31 March 2003</t>
  </si>
  <si>
    <t>At 31 March 2002</t>
  </si>
  <si>
    <t>3 months</t>
  </si>
  <si>
    <t>-</t>
  </si>
  <si>
    <t>The Condensed Consolidated Income Statements should be read in conjunction with the</t>
  </si>
  <si>
    <t>The Condensed Consolidated Balance Sheet should be read in conjunction with the</t>
  </si>
  <si>
    <t>For the three months ended 31 March 2003</t>
  </si>
  <si>
    <t>Cash and cash equivalents as at 1 January</t>
  </si>
  <si>
    <t>Cash and cash equivalents as at 31 March</t>
  </si>
  <si>
    <t xml:space="preserve">Deferred tax on revalued land </t>
  </si>
  <si>
    <t xml:space="preserve">  and buildings</t>
  </si>
  <si>
    <t>For the period ended 31 March 2003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</si>
</sst>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_);[Red]\(#,##0\);_(* &quot;-&quot;??_)"/>
    <numFmt numFmtId="167" formatCode="_(* #,##0.000_);_(* \(#,##0.0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8"/>
      <color indexed="12"/>
      <name val="Tms Rmn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Times New Roman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8" fillId="2" borderId="0" xfId="0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1" fillId="2" borderId="0" xfId="0" applyFont="1" applyFill="1" applyAlignment="1" quotePrefix="1">
      <alignment horizontal="right"/>
    </xf>
    <xf numFmtId="0" fontId="1" fillId="2" borderId="0" xfId="0" applyFont="1" applyFill="1" applyBorder="1" applyAlignment="1" quotePrefix="1">
      <alignment horizontal="right"/>
    </xf>
    <xf numFmtId="0" fontId="1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Alignment="1" quotePrefix="1">
      <alignment horizontal="left"/>
    </xf>
    <xf numFmtId="164" fontId="0" fillId="2" borderId="0" xfId="15" applyNumberFormat="1" applyFont="1" applyFill="1" applyAlignment="1">
      <alignment/>
    </xf>
    <xf numFmtId="164" fontId="0" fillId="2" borderId="0" xfId="15" applyNumberFormat="1" applyFont="1" applyFill="1" applyBorder="1" applyAlignment="1">
      <alignment/>
    </xf>
    <xf numFmtId="0" fontId="0" fillId="2" borderId="0" xfId="0" applyNumberFormat="1" applyFont="1" applyFill="1" applyAlignment="1" quotePrefix="1">
      <alignment horizontal="left"/>
    </xf>
    <xf numFmtId="0" fontId="6" fillId="2" borderId="0" xfId="0" applyFont="1" applyFill="1" applyAlignment="1">
      <alignment/>
    </xf>
    <xf numFmtId="164" fontId="6" fillId="2" borderId="0" xfId="15" applyNumberFormat="1" applyFont="1" applyFill="1" applyAlignment="1">
      <alignment horizontal="center"/>
    </xf>
    <xf numFmtId="164" fontId="6" fillId="2" borderId="0" xfId="15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64" fontId="0" fillId="2" borderId="0" xfId="15" applyNumberFormat="1" applyFont="1" applyFill="1" applyAlignment="1">
      <alignment/>
    </xf>
    <xf numFmtId="164" fontId="0" fillId="2" borderId="0" xfId="15" applyNumberFormat="1" applyFill="1" applyBorder="1" applyAlignment="1">
      <alignment/>
    </xf>
    <xf numFmtId="0" fontId="0" fillId="2" borderId="0" xfId="0" applyFont="1" applyFill="1" applyAlignment="1">
      <alignment horizontal="left"/>
    </xf>
    <xf numFmtId="164" fontId="2" fillId="2" borderId="0" xfId="15" applyNumberFormat="1" applyFont="1" applyFill="1" applyBorder="1" applyAlignment="1">
      <alignment/>
    </xf>
    <xf numFmtId="164" fontId="0" fillId="2" borderId="1" xfId="15" applyNumberFormat="1" applyFont="1" applyFill="1" applyBorder="1" applyAlignment="1">
      <alignment/>
    </xf>
    <xf numFmtId="164" fontId="0" fillId="2" borderId="2" xfId="15" applyNumberFormat="1" applyFont="1" applyFill="1" applyBorder="1" applyAlignment="1">
      <alignment horizontal="right"/>
    </xf>
    <xf numFmtId="164" fontId="2" fillId="2" borderId="0" xfId="15" applyNumberFormat="1" applyFont="1" applyFill="1" applyBorder="1" applyAlignment="1">
      <alignment horizontal="right"/>
    </xf>
    <xf numFmtId="164" fontId="0" fillId="2" borderId="0" xfId="15" applyNumberFormat="1" applyFont="1" applyFill="1" applyAlignment="1">
      <alignment horizontal="right"/>
    </xf>
    <xf numFmtId="164" fontId="0" fillId="2" borderId="0" xfId="15" applyNumberFormat="1" applyFill="1" applyBorder="1" applyAlignment="1">
      <alignment horizontal="right"/>
    </xf>
    <xf numFmtId="43" fontId="0" fillId="2" borderId="0" xfId="15" applyNumberFormat="1" applyFill="1" applyBorder="1" applyAlignment="1">
      <alignment/>
    </xf>
    <xf numFmtId="164" fontId="0" fillId="2" borderId="0" xfId="0" applyNumberFormat="1" applyFont="1" applyFill="1" applyAlignment="1">
      <alignment/>
    </xf>
    <xf numFmtId="164" fontId="0" fillId="2" borderId="0" xfId="15" applyNumberFormat="1" applyFont="1" applyFill="1" applyBorder="1" applyAlignment="1">
      <alignment/>
    </xf>
    <xf numFmtId="164" fontId="0" fillId="2" borderId="0" xfId="15" applyNumberFormat="1" applyFont="1" applyFill="1" applyBorder="1" applyAlignment="1">
      <alignment horizontal="right"/>
    </xf>
    <xf numFmtId="43" fontId="0" fillId="2" borderId="0" xfId="15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164" fontId="0" fillId="2" borderId="0" xfId="0" applyNumberFormat="1" applyFont="1" applyFill="1" applyBorder="1" applyAlignment="1">
      <alignment/>
    </xf>
    <xf numFmtId="0" fontId="0" fillId="2" borderId="0" xfId="0" applyNumberFormat="1" applyFont="1" applyFill="1" applyAlignment="1">
      <alignment horizontal="left"/>
    </xf>
    <xf numFmtId="164" fontId="0" fillId="2" borderId="3" xfId="15" applyNumberFormat="1" applyFont="1" applyFill="1" applyBorder="1" applyAlignment="1">
      <alignment/>
    </xf>
    <xf numFmtId="164" fontId="0" fillId="2" borderId="1" xfId="15" applyNumberFormat="1" applyFont="1" applyFill="1" applyBorder="1" applyAlignment="1">
      <alignment/>
    </xf>
    <xf numFmtId="0" fontId="1" fillId="2" borderId="0" xfId="0" applyFont="1" applyFill="1" applyAlignment="1" quotePrefix="1">
      <alignment horizontal="left"/>
    </xf>
    <xf numFmtId="164" fontId="0" fillId="2" borderId="4" xfId="15" applyNumberFormat="1" applyFont="1" applyFill="1" applyBorder="1" applyAlignment="1">
      <alignment/>
    </xf>
    <xf numFmtId="0" fontId="1" fillId="2" borderId="0" xfId="0" applyFont="1" applyFill="1" applyAlignment="1">
      <alignment/>
    </xf>
    <xf numFmtId="164" fontId="0" fillId="2" borderId="4" xfId="15" applyNumberFormat="1" applyFont="1" applyFill="1" applyBorder="1" applyAlignment="1">
      <alignment/>
    </xf>
    <xf numFmtId="164" fontId="0" fillId="2" borderId="3" xfId="15" applyNumberFormat="1" applyFont="1" applyFill="1" applyBorder="1" applyAlignment="1">
      <alignment/>
    </xf>
    <xf numFmtId="164" fontId="0" fillId="2" borderId="0" xfId="15" applyNumberFormat="1" applyFill="1" applyBorder="1" applyAlignment="1">
      <alignment/>
    </xf>
    <xf numFmtId="164" fontId="0" fillId="2" borderId="0" xfId="15" applyNumberFormat="1" applyFont="1" applyFill="1" applyAlignment="1">
      <alignment horizontal="center"/>
    </xf>
    <xf numFmtId="164" fontId="0" fillId="2" borderId="0" xfId="15" applyNumberFormat="1" applyFont="1" applyFill="1" applyBorder="1" applyAlignment="1">
      <alignment horizontal="center"/>
    </xf>
    <xf numFmtId="164" fontId="0" fillId="2" borderId="0" xfId="15" applyNumberFormat="1" applyFont="1" applyFill="1" applyAlignment="1">
      <alignment horizontal="left"/>
    </xf>
    <xf numFmtId="164" fontId="0" fillId="2" borderId="0" xfId="15" applyNumberFormat="1" applyFont="1" applyFill="1" applyAlignment="1" quotePrefix="1">
      <alignment horizontal="left"/>
    </xf>
    <xf numFmtId="164" fontId="5" fillId="2" borderId="0" xfId="15" applyNumberFormat="1" applyFont="1" applyFill="1" applyAlignment="1">
      <alignment/>
    </xf>
    <xf numFmtId="165" fontId="0" fillId="2" borderId="0" xfId="15" applyNumberFormat="1" applyFont="1" applyFill="1" applyBorder="1" applyAlignment="1">
      <alignment/>
    </xf>
    <xf numFmtId="164" fontId="1" fillId="2" borderId="0" xfId="15" applyNumberFormat="1" applyFont="1" applyFill="1" applyBorder="1" applyAlignment="1">
      <alignment horizontal="center"/>
    </xf>
    <xf numFmtId="164" fontId="1" fillId="2" borderId="0" xfId="15" applyNumberFormat="1" applyFont="1" applyFill="1" applyBorder="1" applyAlignment="1">
      <alignment/>
    </xf>
    <xf numFmtId="43" fontId="0" fillId="2" borderId="0" xfId="15" applyFont="1" applyFill="1" applyBorder="1" applyAlignment="1">
      <alignment/>
    </xf>
    <xf numFmtId="167" fontId="0" fillId="2" borderId="0" xfId="15" applyNumberFormat="1" applyFont="1" applyFill="1" applyBorder="1" applyAlignment="1">
      <alignment/>
    </xf>
    <xf numFmtId="164" fontId="0" fillId="2" borderId="3" xfId="15" applyNumberFormat="1" applyFont="1" applyFill="1" applyBorder="1" applyAlignment="1">
      <alignment horizontal="right"/>
    </xf>
    <xf numFmtId="164" fontId="1" fillId="2" borderId="0" xfId="15" applyNumberFormat="1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164" fontId="0" fillId="2" borderId="5" xfId="15" applyNumberFormat="1" applyFont="1" applyFill="1" applyBorder="1" applyAlignment="1">
      <alignment/>
    </xf>
    <xf numFmtId="0" fontId="1" fillId="2" borderId="0" xfId="0" applyFont="1" applyFill="1" applyAlignment="1" quotePrefix="1">
      <alignment horizontal="center"/>
    </xf>
    <xf numFmtId="0" fontId="0" fillId="2" borderId="0" xfId="0" applyFont="1" applyFill="1" applyAlignment="1" quotePrefix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NumberFormat="1" applyFont="1" applyFill="1" applyAlignment="1">
      <alignment horizontal="center"/>
    </xf>
    <xf numFmtId="0" fontId="0" fillId="2" borderId="0" xfId="0" applyNumberFormat="1" applyFont="1" applyFill="1" applyAlignment="1" quotePrefix="1">
      <alignment horizontal="center"/>
    </xf>
    <xf numFmtId="43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centerContinuous"/>
    </xf>
    <xf numFmtId="164" fontId="0" fillId="2" borderId="0" xfId="15" applyNumberFormat="1" applyFont="1" applyFill="1" applyBorder="1" applyAlignment="1">
      <alignment/>
    </xf>
    <xf numFmtId="164" fontId="0" fillId="2" borderId="1" xfId="15" applyNumberFormat="1" applyFont="1" applyFill="1" applyBorder="1" applyAlignment="1">
      <alignment horizontal="right"/>
    </xf>
    <xf numFmtId="0" fontId="1" fillId="2" borderId="0" xfId="0" applyFont="1" applyFill="1" applyAlignment="1" quotePrefix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8" fillId="2" borderId="0" xfId="0" applyFont="1" applyFill="1" applyAlignment="1" quotePrefix="1">
      <alignment horizontal="center"/>
    </xf>
    <xf numFmtId="0" fontId="0" fillId="2" borderId="0" xfId="0" applyFont="1" applyFill="1" applyAlignment="1" quotePrefix="1">
      <alignment horizontal="center"/>
    </xf>
    <xf numFmtId="0" fontId="8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at(M)%20-%201999\Reporting\Mar00\BATSTAT%2003\Intercobalanc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Hqfchelp%20(BM01FI11)\Bat(M)%20-%201999-2000\2003%20(BM01FI11-08)\03-03\mgt%20rpt\Hyp%20bs%20-%20mar%2003%20(MOPE3+9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Hqfchelp%20(BM01FI11)\Bat(M)%20-%201999-2000\2002%20(BM01FI11-08)\03-02\Mgt%20rpt\Hyp%20bs%20-%20Mar02v2%20(UK%20reporting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at(M)%20-%201999\Reporting\Mar00\BATSTAT%2003\Masboard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at(M)%20-%201999\Reporting\Mar00\BATSTAT%2003\ANDY\stats\12bs-ca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at(M)%20-%201999\Reporting\Mar00\BATSTAT%2003\ANDY\1MONTH\11nov98\8CASHF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at(M)%20-%201999\Reporting\Mar00\BATSTAT%2003\ANDY\1MONTH\11nov98\mopecom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at(M)%20-%201999\Reporting\Mar00\BATSTAT%2003\Andy2\2Csfhlow\4apr\G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at(M)%20-%201999\Reporting\Mar00\BATSTAT%2003\My%20Documents\Bat(M)%20-%201999\Hyperion\QBS\Qualifying%20Trade%20wk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\KL\KL\Yr2000\Mope\12-00\Mgmt%20Report\MKTG%20FIN(12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_KL\KL\Yr2003\BM01FI14-05(KLSE)\Q1\KLSE%20P&amp;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grp"/>
      <sheetName val="Confirmation"/>
      <sheetName val="Confirm"/>
      <sheetName val="Exch rate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s-BS"/>
      <sheetName val="BS"/>
      <sheetName val="BS workings"/>
      <sheetName val="klse"/>
      <sheetName val="MOPE ASSUMPTIONS"/>
      <sheetName val="Sheet1"/>
      <sheetName val="CF"/>
      <sheetName val="CF-direct-company"/>
      <sheetName val="CF-direct-group"/>
      <sheetName val="WCM"/>
      <sheetName val="Feb"/>
      <sheetName val="BS-MR"/>
      <sheetName val="CF-MR"/>
      <sheetName val="BS (C)"/>
      <sheetName val="CF (C)"/>
      <sheetName val="Bsheet (2)"/>
      <sheetName val="Bsheet"/>
      <sheetName val="BS-Hyp"/>
      <sheetName val="BS-Hyp(Mth)"/>
      <sheetName val="CF-Hyp"/>
      <sheetName val="CF-Hyp (Mth)"/>
      <sheetName val="Dec2001"/>
      <sheetName val="Def tax-UK"/>
      <sheetName val="FG"/>
      <sheetName val="Other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s-BS"/>
      <sheetName val="BS"/>
      <sheetName val="klse"/>
      <sheetName val="CF"/>
      <sheetName val="CF-direct-group"/>
      <sheetName val="WCM"/>
      <sheetName val="BS-MR"/>
      <sheetName val="CF-MR"/>
      <sheetName val="BS (C)"/>
      <sheetName val="CF (C)"/>
      <sheetName val="BS-Hyp"/>
      <sheetName val="BS-Hyp(Mth)"/>
      <sheetName val="CF-Hyp"/>
      <sheetName val="CF-Hyp (Mth)"/>
      <sheetName val="Dec2001"/>
      <sheetName val="Def tax-UK"/>
      <sheetName val="FG"/>
      <sheetName val="Other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-P&amp;L"/>
      <sheetName val="Cons-BS"/>
      <sheetName val="P&amp;L (efr-pg1)"/>
      <sheetName val="P&amp;L (efr-pg1) (HK)"/>
      <sheetName val="BS-ByCo"/>
      <sheetName val="P&amp;L-ByCo"/>
      <sheetName val="SQProfit"/>
      <sheetName val="GFR-Exec"/>
      <sheetName val="BS"/>
      <sheetName val="CFlow"/>
      <sheetName val="Variance"/>
      <sheetName val="Var (efr-pg2)"/>
      <sheetName val="Var (efr-pg2) (2)"/>
      <sheetName val="ACT1A_PL"/>
      <sheetName val="ACT3_BS"/>
      <sheetName val="BS(efr-pg8)"/>
      <sheetName val="BS(nedr_3)"/>
      <sheetName val="ACT4_CF"/>
      <sheetName val="CF(efr-pg14)"/>
      <sheetName val="CF(nedr_6)"/>
      <sheetName val="ACT3I_IntGrBal"/>
      <sheetName val="ACT1M_MthPL"/>
      <sheetName val="ACT1D_OpProf"/>
      <sheetName val="ACT50_Roy"/>
      <sheetName val="GFR (nedrp1)"/>
      <sheetName val="Sls_&amp;_P&amp;L(nedrp_9)"/>
      <sheetName val="Indicator"/>
      <sheetName val="P&amp;L_ByMkt"/>
      <sheetName val="Module1_trfyt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terCo"/>
      <sheetName val="gm"/>
      <sheetName val="gm2"/>
      <sheetName val="gm3"/>
      <sheetName val="UK"/>
      <sheetName val="consadj"/>
      <sheetName val="coplan98"/>
      <sheetName val="act97"/>
      <sheetName val="coplan99"/>
      <sheetName val="dec99"/>
      <sheetName val="bs12+0"/>
      <sheetName val="consol"/>
      <sheetName val="sept98"/>
      <sheetName val="oct98"/>
      <sheetName val="nov98"/>
      <sheetName val="cashfl "/>
      <sheetName val="dec98"/>
      <sheetName val="tax"/>
      <sheetName val="dec98A"/>
      <sheetName val="InterCo2"/>
      <sheetName val="Vol-F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xcalc"/>
      <sheetName val="consol"/>
      <sheetName val="cashfl "/>
      <sheetName val="UK"/>
    </sheetNames>
    <sheetDataSet>
      <sheetData sheetId="3">
        <row r="5">
          <cell r="B5" t="str">
            <v>SUMMARY OF CASH FLOW</v>
          </cell>
        </row>
        <row r="7">
          <cell r="E7" t="str">
            <v>Budget</v>
          </cell>
          <cell r="F7" t="str">
            <v>+ / -</v>
          </cell>
          <cell r="G7" t="str">
            <v>Prior Year</v>
          </cell>
          <cell r="H7" t="str">
            <v>+ / -</v>
          </cell>
          <cell r="I7" t="str">
            <v>Prior Forect</v>
          </cell>
          <cell r="J7" t="str">
            <v>+ / -</v>
          </cell>
        </row>
        <row r="8">
          <cell r="D8" t="str">
            <v>Forecast</v>
          </cell>
          <cell r="E8" t="str">
            <v>Ori plan</v>
          </cell>
          <cell r="F8" t="str">
            <v>Budget</v>
          </cell>
          <cell r="G8" t="str">
            <v>(Actual 97)</v>
          </cell>
          <cell r="H8" t="str">
            <v>Prior Year</v>
          </cell>
          <cell r="I8" t="str">
            <v>QPR2</v>
          </cell>
          <cell r="J8" t="str">
            <v>Prior</v>
          </cell>
        </row>
        <row r="9">
          <cell r="H9" t="str">
            <v>1997 Act</v>
          </cell>
          <cell r="J9" t="str">
            <v>Forecast</v>
          </cell>
        </row>
        <row r="11">
          <cell r="B11" t="str">
            <v>Trading Profit</v>
          </cell>
          <cell r="D11">
            <v>21041</v>
          </cell>
          <cell r="E11">
            <v>24590</v>
          </cell>
          <cell r="F11">
            <v>-3549</v>
          </cell>
          <cell r="G11">
            <v>16257</v>
          </cell>
          <cell r="H11">
            <v>4784</v>
          </cell>
          <cell r="I11">
            <v>19889</v>
          </cell>
          <cell r="J11">
            <v>1152</v>
          </cell>
        </row>
        <row r="12">
          <cell r="B12" t="str">
            <v>Less : Associates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 t="str">
            <v>Trading Profit-Excl. Associates</v>
          </cell>
          <cell r="D13">
            <v>21041</v>
          </cell>
          <cell r="E13">
            <v>24590</v>
          </cell>
          <cell r="F13">
            <v>-3549</v>
          </cell>
          <cell r="G13">
            <v>16257</v>
          </cell>
          <cell r="H13">
            <v>4784</v>
          </cell>
          <cell r="I13">
            <v>19889</v>
          </cell>
          <cell r="J13">
            <v>1152</v>
          </cell>
        </row>
        <row r="14">
          <cell r="B14" t="str">
            <v>Depreciation</v>
          </cell>
          <cell r="D14">
            <v>12260</v>
          </cell>
          <cell r="E14">
            <v>10901</v>
          </cell>
          <cell r="F14">
            <v>1359</v>
          </cell>
          <cell r="G14">
            <v>9951</v>
          </cell>
          <cell r="H14">
            <v>2309</v>
          </cell>
          <cell r="I14">
            <v>10764</v>
          </cell>
          <cell r="J14">
            <v>1496</v>
          </cell>
        </row>
        <row r="15">
          <cell r="B15" t="str">
            <v>(Inc)/Dec in Working Capital</v>
          </cell>
          <cell r="D15">
            <v>-10849</v>
          </cell>
          <cell r="E15">
            <v>-2184</v>
          </cell>
          <cell r="F15">
            <v>-8665</v>
          </cell>
          <cell r="G15">
            <v>15963</v>
          </cell>
          <cell r="H15">
            <v>-26812</v>
          </cell>
          <cell r="I15">
            <v>-3410</v>
          </cell>
          <cell r="J15">
            <v>-7439</v>
          </cell>
        </row>
        <row r="16">
          <cell r="B16" t="str">
            <v>Other Non-cash items in Trading Profit</v>
          </cell>
          <cell r="D16">
            <v>40</v>
          </cell>
          <cell r="E16">
            <v>-758</v>
          </cell>
          <cell r="F16">
            <v>798</v>
          </cell>
          <cell r="G16">
            <v>-445</v>
          </cell>
          <cell r="H16">
            <v>485</v>
          </cell>
          <cell r="I16">
            <v>-747</v>
          </cell>
          <cell r="J16">
            <v>787</v>
          </cell>
        </row>
        <row r="17">
          <cell r="B17" t="str">
            <v>Net Capital Expenditure</v>
          </cell>
          <cell r="D17">
            <v>-41539</v>
          </cell>
          <cell r="E17">
            <v>-14736</v>
          </cell>
          <cell r="F17">
            <v>-26803</v>
          </cell>
          <cell r="G17">
            <v>-11358</v>
          </cell>
          <cell r="H17">
            <v>-30181</v>
          </cell>
          <cell r="I17">
            <v>-18133</v>
          </cell>
          <cell r="J17">
            <v>-23406</v>
          </cell>
        </row>
        <row r="18">
          <cell r="H18">
            <v>0</v>
          </cell>
          <cell r="J18">
            <v>0</v>
          </cell>
        </row>
        <row r="19">
          <cell r="B19" t="str">
            <v>OPERATING CASHFLOW</v>
          </cell>
          <cell r="D19">
            <v>-19047</v>
          </cell>
          <cell r="E19">
            <v>17813</v>
          </cell>
          <cell r="F19">
            <v>-36860</v>
          </cell>
          <cell r="G19">
            <v>30368</v>
          </cell>
          <cell r="H19">
            <v>-49415</v>
          </cell>
          <cell r="I19">
            <v>8363</v>
          </cell>
          <cell r="J19">
            <v>-27410</v>
          </cell>
        </row>
        <row r="20">
          <cell r="J20">
            <v>0</v>
          </cell>
        </row>
        <row r="21">
          <cell r="B21" t="str">
            <v>Net Interest</v>
          </cell>
          <cell r="D21">
            <v>-32</v>
          </cell>
          <cell r="E21">
            <v>-33</v>
          </cell>
          <cell r="F21">
            <v>1</v>
          </cell>
          <cell r="G21">
            <v>-34</v>
          </cell>
          <cell r="H21">
            <v>2</v>
          </cell>
          <cell r="I21">
            <v>-33</v>
          </cell>
          <cell r="J21">
            <v>1</v>
          </cell>
        </row>
        <row r="22">
          <cell r="B22" t="str">
            <v>Tax Paid</v>
          </cell>
          <cell r="D22">
            <v>-5125</v>
          </cell>
          <cell r="E22">
            <v>-4643</v>
          </cell>
          <cell r="F22">
            <v>-482</v>
          </cell>
          <cell r="G22">
            <v>-11007</v>
          </cell>
          <cell r="H22">
            <v>5882</v>
          </cell>
          <cell r="I22">
            <v>-5439</v>
          </cell>
          <cell r="J22">
            <v>314</v>
          </cell>
        </row>
        <row r="23">
          <cell r="H23">
            <v>0</v>
          </cell>
          <cell r="J23">
            <v>0</v>
          </cell>
        </row>
        <row r="24">
          <cell r="B24" t="str">
            <v>MANAGEABLE CASHFLOW</v>
          </cell>
          <cell r="D24">
            <v>-24204</v>
          </cell>
          <cell r="E24">
            <v>13137</v>
          </cell>
          <cell r="F24">
            <v>-37341</v>
          </cell>
          <cell r="G24">
            <v>19327</v>
          </cell>
          <cell r="H24">
            <v>-43531</v>
          </cell>
          <cell r="I24">
            <v>2891</v>
          </cell>
          <cell r="J24">
            <v>-27095</v>
          </cell>
        </row>
        <row r="25">
          <cell r="B25" t="str">
            <v>Witholding tax on dividends</v>
          </cell>
          <cell r="D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Dividends Paid to Minorities</v>
          </cell>
          <cell r="D26">
            <v>-7265</v>
          </cell>
          <cell r="E26">
            <v>-7064</v>
          </cell>
          <cell r="F26">
            <v>-201</v>
          </cell>
          <cell r="G26">
            <v>-10275</v>
          </cell>
          <cell r="H26">
            <v>3010</v>
          </cell>
          <cell r="I26">
            <v>-7265</v>
          </cell>
          <cell r="J26">
            <v>0</v>
          </cell>
        </row>
        <row r="27">
          <cell r="H27">
            <v>0</v>
          </cell>
          <cell r="J27">
            <v>0</v>
          </cell>
        </row>
        <row r="28">
          <cell r="B28" t="str">
            <v>Available Cashflow</v>
          </cell>
          <cell r="D28">
            <v>-31469</v>
          </cell>
          <cell r="E28">
            <v>6073</v>
          </cell>
          <cell r="F28">
            <v>-37542</v>
          </cell>
          <cell r="G28">
            <v>9052</v>
          </cell>
          <cell r="H28">
            <v>-40521</v>
          </cell>
          <cell r="I28">
            <v>-4374</v>
          </cell>
          <cell r="J28">
            <v>-27095</v>
          </cell>
        </row>
        <row r="29">
          <cell r="H29">
            <v>0</v>
          </cell>
          <cell r="J29">
            <v>0</v>
          </cell>
        </row>
        <row r="30">
          <cell r="B30" t="str">
            <v>Intra Group Dividends</v>
          </cell>
          <cell r="D30">
            <v>-8773</v>
          </cell>
          <cell r="E30">
            <v>-8529</v>
          </cell>
          <cell r="F30">
            <v>-244</v>
          </cell>
          <cell r="G30">
            <v>-12406</v>
          </cell>
          <cell r="H30">
            <v>3633</v>
          </cell>
          <cell r="I30">
            <v>-8773</v>
          </cell>
          <cell r="J30">
            <v>0</v>
          </cell>
        </row>
        <row r="31">
          <cell r="B31" t="str">
            <v>Other Inv. &amp; Financing Activities</v>
          </cell>
          <cell r="D31">
            <v>2704</v>
          </cell>
          <cell r="E31">
            <v>1998</v>
          </cell>
          <cell r="F31">
            <v>706</v>
          </cell>
          <cell r="G31">
            <v>4528</v>
          </cell>
          <cell r="H31">
            <v>-1824</v>
          </cell>
          <cell r="I31">
            <v>2704</v>
          </cell>
          <cell r="J31">
            <v>0</v>
          </cell>
        </row>
        <row r="32">
          <cell r="B32" t="str">
            <v>Fin. Lease additions to fixed assets</v>
          </cell>
          <cell r="H32">
            <v>0</v>
          </cell>
          <cell r="J32">
            <v>0</v>
          </cell>
        </row>
        <row r="33">
          <cell r="H33">
            <v>0</v>
          </cell>
          <cell r="J33">
            <v>0</v>
          </cell>
        </row>
        <row r="34">
          <cell r="B34" t="str">
            <v>TOTAL CASHFLOW</v>
          </cell>
          <cell r="D34">
            <v>-37538</v>
          </cell>
          <cell r="E34">
            <v>-458</v>
          </cell>
          <cell r="F34">
            <v>-37080</v>
          </cell>
          <cell r="G34">
            <v>1174</v>
          </cell>
          <cell r="H34">
            <v>-38712</v>
          </cell>
          <cell r="I34">
            <v>-10443</v>
          </cell>
          <cell r="J34">
            <v>-27095</v>
          </cell>
        </row>
        <row r="35">
          <cell r="H35">
            <v>0</v>
          </cell>
          <cell r="J35">
            <v>0</v>
          </cell>
        </row>
        <row r="36">
          <cell r="B36" t="str">
            <v>OPENING NET DEBT</v>
          </cell>
          <cell r="D36">
            <v>36887</v>
          </cell>
          <cell r="E36">
            <v>36739</v>
          </cell>
          <cell r="F36">
            <v>148</v>
          </cell>
          <cell r="G36">
            <v>35711</v>
          </cell>
          <cell r="H36">
            <v>1176</v>
          </cell>
          <cell r="I36">
            <v>36887</v>
          </cell>
          <cell r="J36">
            <v>0</v>
          </cell>
        </row>
        <row r="37">
          <cell r="B37" t="str">
            <v>EXCHANGE</v>
          </cell>
          <cell r="H37">
            <v>0</v>
          </cell>
          <cell r="J37">
            <v>0</v>
          </cell>
        </row>
        <row r="38">
          <cell r="B38" t="str">
            <v>NET CASHFLOW</v>
          </cell>
          <cell r="D38">
            <v>-37538</v>
          </cell>
          <cell r="E38">
            <v>-458</v>
          </cell>
          <cell r="F38">
            <v>-37080</v>
          </cell>
          <cell r="G38">
            <v>1174</v>
          </cell>
          <cell r="H38">
            <v>-38712</v>
          </cell>
          <cell r="I38">
            <v>-10443</v>
          </cell>
          <cell r="J38">
            <v>-27095</v>
          </cell>
        </row>
        <row r="39">
          <cell r="H39">
            <v>0</v>
          </cell>
          <cell r="J39">
            <v>0</v>
          </cell>
        </row>
        <row r="40">
          <cell r="B40" t="str">
            <v>CLOSING NET DEBT</v>
          </cell>
          <cell r="D40">
            <v>-651</v>
          </cell>
          <cell r="E40">
            <v>36281</v>
          </cell>
          <cell r="F40">
            <v>-36932</v>
          </cell>
          <cell r="G40">
            <v>36885</v>
          </cell>
          <cell r="H40">
            <v>-37536</v>
          </cell>
          <cell r="I40">
            <v>26444</v>
          </cell>
          <cell r="J40">
            <v>-27095</v>
          </cell>
        </row>
        <row r="43">
          <cell r="B43" t="str">
            <v>  KEY IN CLOSING NET DEBT</v>
          </cell>
          <cell r="D43">
            <v>-6341</v>
          </cell>
          <cell r="E43">
            <v>36281</v>
          </cell>
          <cell r="G43">
            <v>36885</v>
          </cell>
          <cell r="I43">
            <v>26444</v>
          </cell>
        </row>
        <row r="44">
          <cell r="B44" t="str">
            <v>  CHECK TOTAL</v>
          </cell>
          <cell r="D44">
            <v>5690</v>
          </cell>
          <cell r="E44">
            <v>0</v>
          </cell>
          <cell r="G44">
            <v>0</v>
          </cell>
          <cell r="I44">
            <v>0</v>
          </cell>
          <cell r="J44" t="str">
            <v>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men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+9"/>
      <sheetName val="4+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q.trade"/>
      <sheetName val="STK STATEMEN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rand margin"/>
      <sheetName val="ACT_YTD Oct"/>
      <sheetName val="ACT_YTD Dec"/>
      <sheetName val="PLAN_YTD Oct"/>
      <sheetName val="PLAN_YTD Nov"/>
      <sheetName val="PLAN_YTD Dec"/>
    </sheetNames>
    <sheetDataSet>
      <sheetData sheetId="0">
        <row r="1">
          <cell r="A1" t="str">
            <v>Change links to current month (ACT_YTD Mth)</v>
          </cell>
        </row>
        <row r="2">
          <cell r="B2" t="str">
            <v>BRITISH AMERICAN TOBACCO MALAYSIA</v>
          </cell>
        </row>
        <row r="3">
          <cell r="B3" t="str">
            <v>MANAGEMENT REPORT FOR DECEMBER 2000</v>
          </cell>
        </row>
        <row r="4">
          <cell r="B4" t="str">
            <v>BRAND PROFITABILITY VS PLAN - DOMESTIC</v>
          </cell>
        </row>
        <row r="5">
          <cell r="C5" t="str">
            <v>Total</v>
          </cell>
          <cell r="D5">
            <v>31</v>
          </cell>
          <cell r="G5">
            <v>31</v>
          </cell>
          <cell r="H5">
            <v>11</v>
          </cell>
          <cell r="J5">
            <v>11</v>
          </cell>
        </row>
        <row r="6">
          <cell r="C6" t="str">
            <v>Dunhill</v>
          </cell>
          <cell r="D6">
            <v>25</v>
          </cell>
          <cell r="G6">
            <v>25</v>
          </cell>
          <cell r="H6">
            <v>5</v>
          </cell>
          <cell r="J6">
            <v>5</v>
          </cell>
        </row>
        <row r="7">
          <cell r="C7" t="str">
            <v>B&amp;H</v>
          </cell>
          <cell r="D7">
            <v>26</v>
          </cell>
          <cell r="G7">
            <v>26</v>
          </cell>
          <cell r="H7">
            <v>6</v>
          </cell>
          <cell r="J7">
            <v>6</v>
          </cell>
        </row>
        <row r="8">
          <cell r="C8" t="str">
            <v>Perilly's</v>
          </cell>
          <cell r="D8">
            <v>27</v>
          </cell>
          <cell r="G8">
            <v>27</v>
          </cell>
          <cell r="H8">
            <v>7</v>
          </cell>
          <cell r="J8">
            <v>7</v>
          </cell>
        </row>
        <row r="9">
          <cell r="C9" t="str">
            <v>Peter S.</v>
          </cell>
          <cell r="D9">
            <v>28</v>
          </cell>
          <cell r="G9">
            <v>28</v>
          </cell>
          <cell r="H9">
            <v>8</v>
          </cell>
          <cell r="J9">
            <v>8</v>
          </cell>
        </row>
        <row r="10">
          <cell r="C10" t="str">
            <v>Kent</v>
          </cell>
          <cell r="D10">
            <v>29</v>
          </cell>
          <cell r="G10">
            <v>29</v>
          </cell>
          <cell r="H10">
            <v>9</v>
          </cell>
          <cell r="J10">
            <v>9</v>
          </cell>
        </row>
        <row r="11">
          <cell r="C11" t="str">
            <v>Others</v>
          </cell>
          <cell r="D11">
            <v>30</v>
          </cell>
          <cell r="G11">
            <v>30</v>
          </cell>
          <cell r="H11">
            <v>10</v>
          </cell>
          <cell r="J11">
            <v>10</v>
          </cell>
        </row>
        <row r="13">
          <cell r="D13" t="str">
            <v>ACTUAL RESULTS</v>
          </cell>
          <cell r="G13" t="str">
            <v>ACTUAL RESULTS</v>
          </cell>
          <cell r="K13" t="str">
            <v>LATEST ESTIMATE</v>
          </cell>
        </row>
        <row r="14">
          <cell r="D14" t="str">
            <v>CURRENT MONTH</v>
          </cell>
          <cell r="G14" t="str">
            <v>YEAR TO DATE</v>
          </cell>
          <cell r="J14" t="str">
            <v>Revised</v>
          </cell>
        </row>
        <row r="15">
          <cell r="D15" t="str">
            <v>Actual</v>
          </cell>
          <cell r="E15" t="str">
            <v>Plan</v>
          </cell>
          <cell r="F15" t="str">
            <v>Variance</v>
          </cell>
          <cell r="G15" t="str">
            <v>Actual</v>
          </cell>
          <cell r="H15" t="str">
            <v>Plan</v>
          </cell>
          <cell r="I15" t="str">
            <v>Variance</v>
          </cell>
          <cell r="J15" t="str">
            <v>CoPlan</v>
          </cell>
          <cell r="K15" t="str">
            <v>MOPE</v>
          </cell>
          <cell r="L15" t="str">
            <v>Variance</v>
          </cell>
        </row>
        <row r="16">
          <cell r="E16" t="str">
            <v>2000</v>
          </cell>
          <cell r="F16" t="str">
            <v>(Adverse)</v>
          </cell>
          <cell r="H16" t="str">
            <v>2000</v>
          </cell>
          <cell r="I16" t="str">
            <v>(Adverse)</v>
          </cell>
          <cell r="K16" t="str">
            <v>12 + 0</v>
          </cell>
          <cell r="L16" t="str">
            <v>(Adverse)</v>
          </cell>
        </row>
        <row r="18">
          <cell r="B18" t="str">
            <v>SALES VOLUME (Cig millions)</v>
          </cell>
          <cell r="D18">
            <v>0</v>
          </cell>
          <cell r="E18">
            <v>0</v>
          </cell>
          <cell r="F18">
            <v>0</v>
          </cell>
          <cell r="G18">
            <v>13366</v>
          </cell>
          <cell r="H18">
            <v>12670.659999999998</v>
          </cell>
          <cell r="I18">
            <v>695.3400000000033</v>
          </cell>
          <cell r="J18">
            <v>12670.659999999998</v>
          </cell>
          <cell r="K18">
            <v>13366</v>
          </cell>
          <cell r="L18">
            <v>695.3400000000033</v>
          </cell>
        </row>
        <row r="19">
          <cell r="A19">
            <v>8</v>
          </cell>
          <cell r="B19" t="str">
            <v>-</v>
          </cell>
          <cell r="C19" t="str">
            <v>Dunhill</v>
          </cell>
          <cell r="F19">
            <v>0</v>
          </cell>
          <cell r="G19">
            <v>8695</v>
          </cell>
          <cell r="H19">
            <v>8014.609999999999</v>
          </cell>
          <cell r="I19">
            <v>680.3900000000012</v>
          </cell>
          <cell r="J19">
            <v>8014.609999999999</v>
          </cell>
          <cell r="K19">
            <v>8695</v>
          </cell>
          <cell r="L19">
            <v>680.3900000000012</v>
          </cell>
        </row>
        <row r="20">
          <cell r="A20">
            <v>8</v>
          </cell>
          <cell r="B20" t="str">
            <v>-</v>
          </cell>
          <cell r="C20" t="str">
            <v>B&amp;H</v>
          </cell>
          <cell r="F20">
            <v>0</v>
          </cell>
          <cell r="G20">
            <v>1192</v>
          </cell>
          <cell r="H20">
            <v>1217.62</v>
          </cell>
          <cell r="I20">
            <v>-25.61999999999989</v>
          </cell>
          <cell r="J20">
            <v>1217.62</v>
          </cell>
          <cell r="K20">
            <v>1192</v>
          </cell>
          <cell r="L20">
            <v>-25.61999999999989</v>
          </cell>
        </row>
        <row r="21">
          <cell r="A21">
            <v>8</v>
          </cell>
          <cell r="B21" t="str">
            <v>-</v>
          </cell>
          <cell r="C21" t="str">
            <v>Perilly's</v>
          </cell>
          <cell r="F21">
            <v>0</v>
          </cell>
          <cell r="G21">
            <v>1365</v>
          </cell>
          <cell r="H21">
            <v>1368.29</v>
          </cell>
          <cell r="I21">
            <v>-3.2899999999999636</v>
          </cell>
          <cell r="J21">
            <v>1368.29</v>
          </cell>
          <cell r="K21">
            <v>1365</v>
          </cell>
          <cell r="L21">
            <v>-3.2899999999999636</v>
          </cell>
        </row>
        <row r="22">
          <cell r="A22">
            <v>8</v>
          </cell>
          <cell r="B22" t="str">
            <v>-</v>
          </cell>
          <cell r="C22" t="str">
            <v>Peter S.</v>
          </cell>
          <cell r="F22">
            <v>0</v>
          </cell>
          <cell r="G22">
            <v>811</v>
          </cell>
          <cell r="H22">
            <v>778.3699999999999</v>
          </cell>
          <cell r="I22">
            <v>32.63000000000011</v>
          </cell>
          <cell r="J22">
            <v>778.3699999999999</v>
          </cell>
          <cell r="K22">
            <v>811</v>
          </cell>
          <cell r="L22">
            <v>32.63000000000011</v>
          </cell>
        </row>
        <row r="23">
          <cell r="A23">
            <v>8</v>
          </cell>
          <cell r="B23" t="str">
            <v>-</v>
          </cell>
          <cell r="C23" t="str">
            <v>Kent</v>
          </cell>
          <cell r="F23">
            <v>0</v>
          </cell>
          <cell r="G23">
            <v>315</v>
          </cell>
          <cell r="H23">
            <v>290.27000000000004</v>
          </cell>
          <cell r="I23">
            <v>24.72999999999996</v>
          </cell>
          <cell r="J23">
            <v>290.27000000000004</v>
          </cell>
          <cell r="K23">
            <v>315</v>
          </cell>
          <cell r="L23">
            <v>24.72999999999996</v>
          </cell>
        </row>
        <row r="24">
          <cell r="A24">
            <v>8</v>
          </cell>
          <cell r="B24" t="str">
            <v>-</v>
          </cell>
          <cell r="C24" t="str">
            <v>Others</v>
          </cell>
          <cell r="G24">
            <v>988</v>
          </cell>
          <cell r="H24">
            <v>1001.4999999999982</v>
          </cell>
          <cell r="I24">
            <v>-13.499999999998181</v>
          </cell>
          <cell r="J24">
            <v>1001.4999999999982</v>
          </cell>
          <cell r="K24">
            <v>988</v>
          </cell>
          <cell r="L24">
            <v>-13.499999999998181</v>
          </cell>
        </row>
        <row r="26">
          <cell r="D26" t="str">
            <v>RM '000</v>
          </cell>
          <cell r="E26" t="str">
            <v>RM '000</v>
          </cell>
          <cell r="F26" t="str">
            <v>RM '000</v>
          </cell>
          <cell r="G26" t="str">
            <v>RM '000</v>
          </cell>
          <cell r="H26" t="str">
            <v>RM '000</v>
          </cell>
          <cell r="I26" t="str">
            <v>RM '000</v>
          </cell>
          <cell r="J26" t="str">
            <v>RM '000</v>
          </cell>
          <cell r="K26" t="str">
            <v>RM '000</v>
          </cell>
          <cell r="L26" t="str">
            <v>RM '000</v>
          </cell>
        </row>
        <row r="28">
          <cell r="A28">
            <v>15</v>
          </cell>
          <cell r="B28" t="str">
            <v>GROSS TURNOVER</v>
          </cell>
          <cell r="F28">
            <v>0</v>
          </cell>
          <cell r="G28">
            <v>2439698</v>
          </cell>
          <cell r="H28">
            <v>2329058</v>
          </cell>
          <cell r="I28">
            <v>110640</v>
          </cell>
          <cell r="J28">
            <v>2329058</v>
          </cell>
          <cell r="K28">
            <v>2439698</v>
          </cell>
          <cell r="L28">
            <v>110640</v>
          </cell>
        </row>
        <row r="30">
          <cell r="A30">
            <v>17</v>
          </cell>
          <cell r="B30" t="str">
            <v>Excise duty</v>
          </cell>
          <cell r="F30">
            <v>0</v>
          </cell>
          <cell r="G30">
            <v>-475911</v>
          </cell>
          <cell r="H30">
            <v>-460195</v>
          </cell>
          <cell r="I30">
            <v>-15716</v>
          </cell>
          <cell r="J30">
            <v>-460195</v>
          </cell>
          <cell r="K30">
            <v>-475911</v>
          </cell>
          <cell r="L30">
            <v>-15716</v>
          </cell>
        </row>
        <row r="31">
          <cell r="A31">
            <v>18</v>
          </cell>
          <cell r="B31" t="str">
            <v>Sales Tax</v>
          </cell>
          <cell r="F31">
            <v>0</v>
          </cell>
          <cell r="G31">
            <v>-214955</v>
          </cell>
          <cell r="H31">
            <v>-202792</v>
          </cell>
          <cell r="I31">
            <v>-12163</v>
          </cell>
          <cell r="J31">
            <v>-202792</v>
          </cell>
          <cell r="K31">
            <v>-214955</v>
          </cell>
          <cell r="L31">
            <v>-12163</v>
          </cell>
        </row>
        <row r="32">
          <cell r="A32">
            <v>19</v>
          </cell>
          <cell r="B32" t="str">
            <v>Duty on leaf</v>
          </cell>
          <cell r="F32">
            <v>0</v>
          </cell>
          <cell r="G32">
            <v>-135964</v>
          </cell>
          <cell r="H32">
            <v>-133888</v>
          </cell>
          <cell r="I32">
            <v>-2076</v>
          </cell>
          <cell r="J32">
            <v>-133888</v>
          </cell>
          <cell r="K32">
            <v>-135964</v>
          </cell>
          <cell r="L32">
            <v>-2076</v>
          </cell>
        </row>
        <row r="33">
          <cell r="B33" t="str">
            <v>Government Levies</v>
          </cell>
          <cell r="D33">
            <v>0</v>
          </cell>
          <cell r="E33">
            <v>0</v>
          </cell>
          <cell r="F33">
            <v>0</v>
          </cell>
          <cell r="G33">
            <v>-826830</v>
          </cell>
          <cell r="H33">
            <v>-796875</v>
          </cell>
          <cell r="I33">
            <v>-29955</v>
          </cell>
          <cell r="J33">
            <v>-796875</v>
          </cell>
          <cell r="K33">
            <v>-826830</v>
          </cell>
          <cell r="L33">
            <v>-29955</v>
          </cell>
        </row>
        <row r="35">
          <cell r="B35" t="str">
            <v>NET TURNOVER</v>
          </cell>
          <cell r="D35">
            <v>0</v>
          </cell>
          <cell r="E35">
            <v>0</v>
          </cell>
          <cell r="F35">
            <v>0</v>
          </cell>
          <cell r="G35">
            <v>1612868</v>
          </cell>
          <cell r="H35">
            <v>1532183</v>
          </cell>
          <cell r="I35">
            <v>80685</v>
          </cell>
          <cell r="J35">
            <v>1532183</v>
          </cell>
          <cell r="K35">
            <v>1612868</v>
          </cell>
          <cell r="L35">
            <v>80685</v>
          </cell>
        </row>
        <row r="37">
          <cell r="A37">
            <v>25</v>
          </cell>
          <cell r="B37" t="str">
            <v>Leaf</v>
          </cell>
          <cell r="F37">
            <v>0</v>
          </cell>
          <cell r="G37">
            <v>-222381</v>
          </cell>
          <cell r="H37">
            <v>-214322</v>
          </cell>
          <cell r="I37">
            <v>-8059</v>
          </cell>
          <cell r="J37">
            <v>-214322</v>
          </cell>
          <cell r="K37">
            <v>-222381</v>
          </cell>
          <cell r="L37">
            <v>-8059</v>
          </cell>
        </row>
        <row r="38">
          <cell r="A38">
            <v>26</v>
          </cell>
          <cell r="B38" t="str">
            <v>Wrapping</v>
          </cell>
          <cell r="F38">
            <v>0</v>
          </cell>
          <cell r="G38">
            <v>-137888</v>
          </cell>
          <cell r="H38">
            <v>-129995</v>
          </cell>
          <cell r="I38">
            <v>-7893</v>
          </cell>
          <cell r="J38">
            <v>-129995</v>
          </cell>
          <cell r="K38">
            <v>-137888</v>
          </cell>
          <cell r="L38">
            <v>-7893</v>
          </cell>
        </row>
        <row r="39">
          <cell r="A39">
            <v>27</v>
          </cell>
          <cell r="B39" t="str">
            <v>Cost of Bought-in Goods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A40">
            <v>28</v>
          </cell>
          <cell r="B40" t="str">
            <v>Freight, Insurance &amp; Warehousing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B41" t="str">
            <v>Cost of sales</v>
          </cell>
          <cell r="D41">
            <v>0</v>
          </cell>
          <cell r="E41">
            <v>0</v>
          </cell>
          <cell r="F41">
            <v>0</v>
          </cell>
          <cell r="G41">
            <v>-360269</v>
          </cell>
          <cell r="H41">
            <v>-344317</v>
          </cell>
          <cell r="I41">
            <v>-15952</v>
          </cell>
          <cell r="J41">
            <v>-344317</v>
          </cell>
          <cell r="K41">
            <v>-360269</v>
          </cell>
          <cell r="L41">
            <v>-15952</v>
          </cell>
        </row>
        <row r="42">
          <cell r="A42">
            <v>32</v>
          </cell>
          <cell r="B42" t="str">
            <v>Royalties</v>
          </cell>
          <cell r="F42">
            <v>0</v>
          </cell>
          <cell r="G42">
            <v>-76764</v>
          </cell>
          <cell r="H42">
            <v>-70459</v>
          </cell>
          <cell r="I42">
            <v>-6305</v>
          </cell>
          <cell r="J42">
            <v>-70459</v>
          </cell>
          <cell r="K42">
            <v>-76764</v>
          </cell>
          <cell r="L42">
            <v>-6305</v>
          </cell>
        </row>
        <row r="43">
          <cell r="A43">
            <v>33</v>
          </cell>
          <cell r="B43" t="str">
            <v>Process related Conversion Costs</v>
          </cell>
          <cell r="F43">
            <v>0</v>
          </cell>
          <cell r="G43">
            <v>-30298</v>
          </cell>
          <cell r="H43">
            <v>-37876</v>
          </cell>
          <cell r="I43">
            <v>7578</v>
          </cell>
          <cell r="J43">
            <v>-37876</v>
          </cell>
          <cell r="K43">
            <v>-30298</v>
          </cell>
          <cell r="L43">
            <v>7578</v>
          </cell>
        </row>
        <row r="45">
          <cell r="C45" t="str">
            <v>Total Variable Costs</v>
          </cell>
          <cell r="D45">
            <v>0</v>
          </cell>
          <cell r="E45">
            <v>0</v>
          </cell>
          <cell r="F45">
            <v>0</v>
          </cell>
          <cell r="G45">
            <v>-467331</v>
          </cell>
          <cell r="H45">
            <v>-452652</v>
          </cell>
          <cell r="I45">
            <v>-14679</v>
          </cell>
          <cell r="J45">
            <v>-452652</v>
          </cell>
          <cell r="K45">
            <v>-467331</v>
          </cell>
          <cell r="L45">
            <v>-14679</v>
          </cell>
        </row>
        <row r="47">
          <cell r="B47" t="str">
            <v>GROSS MARGIN</v>
          </cell>
          <cell r="D47">
            <v>0</v>
          </cell>
          <cell r="E47">
            <v>0</v>
          </cell>
          <cell r="F47">
            <v>0</v>
          </cell>
          <cell r="G47">
            <v>1145537</v>
          </cell>
          <cell r="H47">
            <v>1079531</v>
          </cell>
          <cell r="I47">
            <v>66006</v>
          </cell>
          <cell r="J47">
            <v>1079531</v>
          </cell>
          <cell r="K47">
            <v>1145537</v>
          </cell>
          <cell r="L47">
            <v>66006</v>
          </cell>
        </row>
        <row r="48">
          <cell r="A48">
            <v>37</v>
          </cell>
          <cell r="B48" t="str">
            <v>-</v>
          </cell>
          <cell r="C48" t="str">
            <v>Dunhill</v>
          </cell>
          <cell r="F48">
            <v>0</v>
          </cell>
          <cell r="G48">
            <v>814809</v>
          </cell>
          <cell r="H48">
            <v>743975</v>
          </cell>
          <cell r="I48">
            <v>70834</v>
          </cell>
          <cell r="J48">
            <v>743975</v>
          </cell>
          <cell r="K48">
            <v>814809</v>
          </cell>
          <cell r="L48">
            <v>70834</v>
          </cell>
        </row>
        <row r="49">
          <cell r="A49">
            <v>37</v>
          </cell>
          <cell r="B49" t="str">
            <v>-</v>
          </cell>
          <cell r="C49" t="str">
            <v>B&amp;H</v>
          </cell>
          <cell r="F49">
            <v>0</v>
          </cell>
          <cell r="G49">
            <v>101366</v>
          </cell>
          <cell r="H49">
            <v>107590</v>
          </cell>
          <cell r="I49">
            <v>-6224</v>
          </cell>
          <cell r="J49">
            <v>107590</v>
          </cell>
          <cell r="K49">
            <v>101366</v>
          </cell>
          <cell r="L49">
            <v>-6224</v>
          </cell>
        </row>
        <row r="50">
          <cell r="A50">
            <v>37</v>
          </cell>
          <cell r="B50" t="str">
            <v>-</v>
          </cell>
          <cell r="C50" t="str">
            <v>Perilly's</v>
          </cell>
          <cell r="F50">
            <v>0</v>
          </cell>
          <cell r="G50">
            <v>69188</v>
          </cell>
          <cell r="H50">
            <v>68467</v>
          </cell>
          <cell r="I50">
            <v>721</v>
          </cell>
          <cell r="J50">
            <v>68467</v>
          </cell>
          <cell r="K50">
            <v>69188</v>
          </cell>
          <cell r="L50">
            <v>721</v>
          </cell>
        </row>
        <row r="51">
          <cell r="A51">
            <v>37</v>
          </cell>
          <cell r="B51" t="str">
            <v>-</v>
          </cell>
          <cell r="C51" t="str">
            <v>Peter S.</v>
          </cell>
          <cell r="F51">
            <v>0</v>
          </cell>
          <cell r="G51">
            <v>74662</v>
          </cell>
          <cell r="H51">
            <v>71144</v>
          </cell>
          <cell r="I51">
            <v>3518</v>
          </cell>
          <cell r="J51">
            <v>71144</v>
          </cell>
          <cell r="K51">
            <v>74662</v>
          </cell>
          <cell r="L51">
            <v>3518</v>
          </cell>
        </row>
        <row r="52">
          <cell r="A52">
            <v>37</v>
          </cell>
          <cell r="B52" t="str">
            <v>-</v>
          </cell>
          <cell r="C52" t="str">
            <v>Kent</v>
          </cell>
          <cell r="F52">
            <v>0</v>
          </cell>
          <cell r="G52">
            <v>21614</v>
          </cell>
          <cell r="H52">
            <v>23148</v>
          </cell>
          <cell r="I52">
            <v>-1534</v>
          </cell>
          <cell r="J52">
            <v>23148</v>
          </cell>
          <cell r="K52">
            <v>21614</v>
          </cell>
          <cell r="L52">
            <v>-1534</v>
          </cell>
        </row>
        <row r="53">
          <cell r="A53">
            <v>37</v>
          </cell>
          <cell r="B53" t="str">
            <v>-</v>
          </cell>
          <cell r="C53" t="str">
            <v>Others</v>
          </cell>
          <cell r="G53">
            <v>63898</v>
          </cell>
          <cell r="H53">
            <v>65207</v>
          </cell>
          <cell r="I53">
            <v>-1309</v>
          </cell>
          <cell r="J53">
            <v>65207</v>
          </cell>
          <cell r="K53">
            <v>63898</v>
          </cell>
          <cell r="L53">
            <v>-1309</v>
          </cell>
        </row>
        <row r="55">
          <cell r="B55" t="str">
            <v>Total Brand Exp</v>
          </cell>
          <cell r="D55">
            <v>0</v>
          </cell>
          <cell r="E55">
            <v>0</v>
          </cell>
          <cell r="F55">
            <v>0</v>
          </cell>
          <cell r="G55">
            <v>-226755</v>
          </cell>
          <cell r="H55">
            <v>0</v>
          </cell>
          <cell r="I55">
            <v>-226755</v>
          </cell>
          <cell r="J55">
            <v>0</v>
          </cell>
          <cell r="K55">
            <v>-226755</v>
          </cell>
          <cell r="L55">
            <v>-226755</v>
          </cell>
        </row>
        <row r="56">
          <cell r="A56">
            <v>45</v>
          </cell>
          <cell r="B56" t="str">
            <v>-</v>
          </cell>
          <cell r="C56" t="str">
            <v>Dunhill</v>
          </cell>
          <cell r="F56">
            <v>0</v>
          </cell>
          <cell r="G56">
            <v>-136138</v>
          </cell>
          <cell r="H56">
            <v>0</v>
          </cell>
          <cell r="I56">
            <v>-136138</v>
          </cell>
          <cell r="J56">
            <v>0</v>
          </cell>
          <cell r="K56">
            <v>-136138</v>
          </cell>
          <cell r="L56">
            <v>-136138</v>
          </cell>
        </row>
        <row r="57">
          <cell r="A57">
            <v>45</v>
          </cell>
          <cell r="B57" t="str">
            <v>-</v>
          </cell>
          <cell r="C57" t="str">
            <v>B&amp;H</v>
          </cell>
          <cell r="F57">
            <v>0</v>
          </cell>
          <cell r="G57">
            <v>-28140</v>
          </cell>
          <cell r="H57">
            <v>0</v>
          </cell>
          <cell r="I57">
            <v>-28140</v>
          </cell>
          <cell r="J57">
            <v>0</v>
          </cell>
          <cell r="K57">
            <v>-28140</v>
          </cell>
          <cell r="L57">
            <v>-28140</v>
          </cell>
        </row>
        <row r="58">
          <cell r="A58">
            <v>45</v>
          </cell>
          <cell r="B58" t="str">
            <v>-</v>
          </cell>
          <cell r="C58" t="str">
            <v>Perilly's</v>
          </cell>
          <cell r="F58">
            <v>0</v>
          </cell>
          <cell r="G58">
            <v>-16837</v>
          </cell>
          <cell r="H58">
            <v>0</v>
          </cell>
          <cell r="I58">
            <v>-16837</v>
          </cell>
          <cell r="J58">
            <v>0</v>
          </cell>
          <cell r="K58">
            <v>-16837</v>
          </cell>
          <cell r="L58">
            <v>-16837</v>
          </cell>
        </row>
        <row r="59">
          <cell r="A59">
            <v>45</v>
          </cell>
          <cell r="B59" t="str">
            <v>-</v>
          </cell>
          <cell r="C59" t="str">
            <v>Peter S.</v>
          </cell>
          <cell r="F59">
            <v>0</v>
          </cell>
          <cell r="G59">
            <v>-14642</v>
          </cell>
          <cell r="H59">
            <v>0</v>
          </cell>
          <cell r="I59">
            <v>-14642</v>
          </cell>
          <cell r="J59">
            <v>0</v>
          </cell>
          <cell r="K59">
            <v>-14642</v>
          </cell>
          <cell r="L59">
            <v>-14642</v>
          </cell>
        </row>
        <row r="60">
          <cell r="A60">
            <v>45</v>
          </cell>
          <cell r="B60" t="str">
            <v>-</v>
          </cell>
          <cell r="C60" t="str">
            <v>Kent</v>
          </cell>
          <cell r="F60">
            <v>0</v>
          </cell>
          <cell r="G60">
            <v>-24896</v>
          </cell>
          <cell r="H60">
            <v>0</v>
          </cell>
          <cell r="I60">
            <v>-24896</v>
          </cell>
          <cell r="J60">
            <v>0</v>
          </cell>
          <cell r="K60">
            <v>-24896</v>
          </cell>
          <cell r="L60">
            <v>-24896</v>
          </cell>
        </row>
        <row r="61">
          <cell r="A61">
            <v>45</v>
          </cell>
          <cell r="B61" t="str">
            <v>-</v>
          </cell>
          <cell r="C61" t="str">
            <v>Others</v>
          </cell>
          <cell r="G61">
            <v>-6102</v>
          </cell>
          <cell r="H61">
            <v>0</v>
          </cell>
          <cell r="I61">
            <v>-6102</v>
          </cell>
          <cell r="J61">
            <v>0</v>
          </cell>
          <cell r="K61">
            <v>-6102</v>
          </cell>
          <cell r="L61">
            <v>-6102</v>
          </cell>
        </row>
        <row r="63">
          <cell r="B63" t="str">
            <v>BRAND MARGIN</v>
          </cell>
          <cell r="D63">
            <v>0</v>
          </cell>
          <cell r="E63">
            <v>0</v>
          </cell>
          <cell r="F63">
            <v>0</v>
          </cell>
          <cell r="G63">
            <v>918782</v>
          </cell>
          <cell r="H63">
            <v>1079531</v>
          </cell>
          <cell r="I63">
            <v>-160749</v>
          </cell>
          <cell r="J63">
            <v>1079531</v>
          </cell>
          <cell r="K63">
            <v>918782</v>
          </cell>
          <cell r="L63">
            <v>-160749</v>
          </cell>
        </row>
        <row r="65">
          <cell r="A65">
            <v>53</v>
          </cell>
          <cell r="B65" t="str">
            <v>Trade Marketing &amp; Distribution</v>
          </cell>
          <cell r="F65">
            <v>0</v>
          </cell>
          <cell r="G65">
            <v>-70574</v>
          </cell>
          <cell r="H65">
            <v>0</v>
          </cell>
          <cell r="I65">
            <v>-70574</v>
          </cell>
          <cell r="J65">
            <v>0</v>
          </cell>
          <cell r="K65">
            <v>-70574</v>
          </cell>
          <cell r="L65">
            <v>-70574</v>
          </cell>
        </row>
        <row r="66">
          <cell r="A66">
            <v>54</v>
          </cell>
          <cell r="B66" t="str">
            <v>Non Brand Support Exps / Brand Mktg - Admin</v>
          </cell>
          <cell r="F66">
            <v>0</v>
          </cell>
          <cell r="G66">
            <v>-11419</v>
          </cell>
          <cell r="H66">
            <v>0</v>
          </cell>
          <cell r="I66">
            <v>-11419</v>
          </cell>
          <cell r="J66">
            <v>0</v>
          </cell>
          <cell r="K66">
            <v>-11419</v>
          </cell>
          <cell r="L66">
            <v>-11419</v>
          </cell>
        </row>
        <row r="67">
          <cell r="A67">
            <v>56</v>
          </cell>
          <cell r="B67" t="str">
            <v>Mgmt Adjustment (unutilised provisions)</v>
          </cell>
          <cell r="F67">
            <v>0</v>
          </cell>
          <cell r="G67">
            <v>7004</v>
          </cell>
          <cell r="H67">
            <v>0</v>
          </cell>
          <cell r="I67">
            <v>7004</v>
          </cell>
          <cell r="J67">
            <v>0</v>
          </cell>
          <cell r="K67">
            <v>7004</v>
          </cell>
          <cell r="L67">
            <v>7004</v>
          </cell>
        </row>
        <row r="68">
          <cell r="B68" t="str">
            <v>Total Non Brand Exp</v>
          </cell>
          <cell r="D68">
            <v>0</v>
          </cell>
          <cell r="E68">
            <v>0</v>
          </cell>
          <cell r="F68">
            <v>0</v>
          </cell>
          <cell r="G68">
            <v>-74989</v>
          </cell>
          <cell r="H68">
            <v>0</v>
          </cell>
          <cell r="I68">
            <v>-74989</v>
          </cell>
          <cell r="J68">
            <v>0</v>
          </cell>
          <cell r="K68">
            <v>-74989</v>
          </cell>
          <cell r="L68">
            <v>-74989</v>
          </cell>
        </row>
        <row r="70">
          <cell r="B70" t="str">
            <v>MARKET CONTRIBUTION</v>
          </cell>
          <cell r="D70">
            <v>0</v>
          </cell>
          <cell r="E70">
            <v>0</v>
          </cell>
          <cell r="F70">
            <v>0</v>
          </cell>
          <cell r="G70">
            <v>843793</v>
          </cell>
          <cell r="H70">
            <v>1079531</v>
          </cell>
          <cell r="I70">
            <v>-235738</v>
          </cell>
          <cell r="J70">
            <v>1079531</v>
          </cell>
          <cell r="K70">
            <v>843793</v>
          </cell>
          <cell r="L70">
            <v>-235738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&amp;L Workings"/>
      <sheetName val="2002"/>
      <sheetName val="2003"/>
      <sheetName val="KLSE"/>
      <sheetName val="Further analy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workbookViewId="0" topLeftCell="A31">
      <selection activeCell="A18" sqref="A18"/>
    </sheetView>
  </sheetViews>
  <sheetFormatPr defaultColWidth="9.140625" defaultRowHeight="12.75" outlineLevelCol="1"/>
  <cols>
    <col min="1" max="1" width="27.8515625" style="1" customWidth="1"/>
    <col min="2" max="2" width="5.7109375" style="1" customWidth="1"/>
    <col min="3" max="4" width="13.7109375" style="1" customWidth="1"/>
    <col min="5" max="6" width="13.7109375" style="1" customWidth="1" outlineLevel="1"/>
    <col min="7" max="7" width="3.28125" style="1" customWidth="1"/>
    <col min="8" max="16384" width="9.140625" style="1" customWidth="1"/>
  </cols>
  <sheetData>
    <row r="1" spans="1:6" ht="12.75">
      <c r="A1" s="8"/>
      <c r="B1" s="70"/>
      <c r="C1" s="8"/>
      <c r="D1" s="8"/>
      <c r="E1" s="8"/>
      <c r="F1" s="8"/>
    </row>
    <row r="2" spans="1:6" ht="12.75">
      <c r="A2" s="78" t="s">
        <v>0</v>
      </c>
      <c r="B2" s="78"/>
      <c r="C2" s="78"/>
      <c r="D2" s="78"/>
      <c r="E2" s="78"/>
      <c r="F2" s="78"/>
    </row>
    <row r="3" spans="1:7" ht="12.75">
      <c r="A3" s="79" t="s">
        <v>3</v>
      </c>
      <c r="B3" s="79"/>
      <c r="C3" s="79"/>
      <c r="D3" s="79"/>
      <c r="E3" s="79"/>
      <c r="F3" s="79"/>
      <c r="G3" s="4"/>
    </row>
    <row r="4" spans="1:7" ht="12.75">
      <c r="A4" s="66"/>
      <c r="B4" s="66"/>
      <c r="C4" s="66"/>
      <c r="D4" s="66"/>
      <c r="E4" s="66"/>
      <c r="F4" s="66"/>
      <c r="G4" s="4"/>
    </row>
    <row r="5" spans="1:7" ht="15.75">
      <c r="A5" s="80" t="s">
        <v>42</v>
      </c>
      <c r="B5" s="80"/>
      <c r="C5" s="80"/>
      <c r="D5" s="80"/>
      <c r="E5" s="80"/>
      <c r="F5" s="80"/>
      <c r="G5" s="4"/>
    </row>
    <row r="6" spans="1:7" ht="12.75">
      <c r="A6" s="81" t="s">
        <v>112</v>
      </c>
      <c r="B6" s="81"/>
      <c r="C6" s="81"/>
      <c r="D6" s="81"/>
      <c r="E6" s="81"/>
      <c r="F6" s="81"/>
      <c r="G6" s="4"/>
    </row>
    <row r="7" spans="1:7" ht="12.75">
      <c r="A7" s="69"/>
      <c r="B7" s="69"/>
      <c r="C7" s="69"/>
      <c r="D7" s="69"/>
      <c r="E7" s="69"/>
      <c r="F7" s="69"/>
      <c r="G7" s="4"/>
    </row>
    <row r="8" spans="1:7" ht="12.75">
      <c r="A8" s="11"/>
      <c r="B8" s="11"/>
      <c r="C8" s="77" t="s">
        <v>43</v>
      </c>
      <c r="D8" s="78"/>
      <c r="E8" s="77" t="s">
        <v>97</v>
      </c>
      <c r="F8" s="78"/>
      <c r="G8" s="13"/>
    </row>
    <row r="9" spans="1:7" ht="12.75">
      <c r="A9" s="11"/>
      <c r="B9" s="11" t="s">
        <v>64</v>
      </c>
      <c r="C9" s="16" t="s">
        <v>95</v>
      </c>
      <c r="D9" s="16" t="s">
        <v>96</v>
      </c>
      <c r="E9" s="16" t="s">
        <v>95</v>
      </c>
      <c r="F9" s="16" t="s">
        <v>96</v>
      </c>
      <c r="G9" s="13"/>
    </row>
    <row r="10" spans="1:7" ht="12.75">
      <c r="A10" s="11"/>
      <c r="B10" s="11"/>
      <c r="C10" s="11"/>
      <c r="D10" s="11"/>
      <c r="E10" s="11"/>
      <c r="F10" s="11"/>
      <c r="G10" s="13"/>
    </row>
    <row r="11" spans="1:7" ht="12.75">
      <c r="A11" s="11"/>
      <c r="B11" s="11"/>
      <c r="C11" s="12" t="s">
        <v>1</v>
      </c>
      <c r="D11" s="12" t="s">
        <v>1</v>
      </c>
      <c r="E11" s="12" t="s">
        <v>1</v>
      </c>
      <c r="F11" s="12" t="s">
        <v>1</v>
      </c>
      <c r="G11" s="13"/>
    </row>
    <row r="12" spans="1:7" ht="12.75">
      <c r="A12" s="11"/>
      <c r="B12" s="11"/>
      <c r="C12" s="12"/>
      <c r="D12" s="12"/>
      <c r="E12" s="12"/>
      <c r="F12" s="12"/>
      <c r="G12" s="13"/>
    </row>
    <row r="13" spans="1:7" ht="12.75">
      <c r="A13" s="31" t="s">
        <v>4</v>
      </c>
      <c r="B13" s="70"/>
      <c r="C13" s="55">
        <v>766611.9643100001</v>
      </c>
      <c r="D13" s="55">
        <v>769820</v>
      </c>
      <c r="E13" s="41">
        <v>766611.9643100001</v>
      </c>
      <c r="F13" s="55">
        <v>769820</v>
      </c>
      <c r="G13" s="29"/>
    </row>
    <row r="14" spans="1:7" ht="12.75">
      <c r="A14" s="31"/>
      <c r="B14" s="70"/>
      <c r="C14" s="54"/>
      <c r="D14" s="54"/>
      <c r="E14" s="36"/>
      <c r="F14" s="54"/>
      <c r="G14" s="29"/>
    </row>
    <row r="15" spans="1:7" ht="12.75">
      <c r="A15" s="31" t="s">
        <v>86</v>
      </c>
      <c r="B15" s="70"/>
      <c r="C15" s="46">
        <v>-414093.8793678555</v>
      </c>
      <c r="D15" s="46">
        <v>-435332</v>
      </c>
      <c r="E15" s="64">
        <v>-414093.8793678555</v>
      </c>
      <c r="F15" s="46">
        <v>-435332</v>
      </c>
      <c r="G15" s="40"/>
    </row>
    <row r="16" spans="1:7" ht="12.75">
      <c r="A16" s="31"/>
      <c r="B16" s="70"/>
      <c r="C16" s="23"/>
      <c r="D16" s="23"/>
      <c r="E16" s="41"/>
      <c r="F16" s="23"/>
      <c r="G16" s="40"/>
    </row>
    <row r="17" spans="1:7" ht="12.75">
      <c r="A17" s="45" t="s">
        <v>87</v>
      </c>
      <c r="B17" s="71"/>
      <c r="C17" s="23">
        <f>SUM(C13:C15)</f>
        <v>352518.0849421446</v>
      </c>
      <c r="D17" s="23">
        <f>SUM(D13:D15)</f>
        <v>334488</v>
      </c>
      <c r="E17" s="23">
        <f>SUM(E13:E15)</f>
        <v>352518.0849421446</v>
      </c>
      <c r="F17" s="23">
        <f>SUM(F13:F15)</f>
        <v>334488</v>
      </c>
      <c r="G17" s="40"/>
    </row>
    <row r="18" spans="1:7" ht="12.75">
      <c r="A18" s="45"/>
      <c r="B18" s="71"/>
      <c r="C18" s="23"/>
      <c r="D18" s="23"/>
      <c r="E18" s="23"/>
      <c r="F18" s="23"/>
      <c r="G18" s="40"/>
    </row>
    <row r="19" spans="1:7" ht="12.75">
      <c r="A19" s="31" t="s">
        <v>32</v>
      </c>
      <c r="B19" s="71"/>
      <c r="C19" s="23">
        <v>17979.506490000003</v>
      </c>
      <c r="D19" s="23">
        <v>17087</v>
      </c>
      <c r="E19" s="23">
        <v>17979.506490000003</v>
      </c>
      <c r="F19" s="23">
        <v>17087</v>
      </c>
      <c r="G19" s="40"/>
    </row>
    <row r="20" spans="1:7" ht="12.75">
      <c r="A20" s="45"/>
      <c r="B20" s="71"/>
      <c r="C20" s="23"/>
      <c r="D20" s="23"/>
      <c r="E20" s="23"/>
      <c r="F20" s="23"/>
      <c r="G20" s="40"/>
    </row>
    <row r="21" spans="1:7" ht="12.75">
      <c r="A21" s="45" t="s">
        <v>31</v>
      </c>
      <c r="B21" s="71"/>
      <c r="C21" s="46">
        <v>-97995.61027773333</v>
      </c>
      <c r="D21" s="46">
        <v>-109325</v>
      </c>
      <c r="E21" s="64">
        <v>-97995.61027773333</v>
      </c>
      <c r="F21" s="46">
        <v>-109325</v>
      </c>
      <c r="G21" s="40"/>
    </row>
    <row r="22" spans="1:7" ht="12.75">
      <c r="A22" s="21"/>
      <c r="B22" s="69"/>
      <c r="C22" s="23"/>
      <c r="D22" s="23"/>
      <c r="E22" s="41"/>
      <c r="F22" s="23"/>
      <c r="G22" s="40"/>
    </row>
    <row r="23" spans="1:7" ht="12.75">
      <c r="A23" s="8" t="s">
        <v>33</v>
      </c>
      <c r="B23" s="70"/>
      <c r="C23" s="23">
        <f>SUM(C17:C21)</f>
        <v>272501.9811544112</v>
      </c>
      <c r="D23" s="23">
        <f>SUM(D17:D21)</f>
        <v>242250</v>
      </c>
      <c r="E23" s="23">
        <f>SUM(E17:E21)</f>
        <v>272501.9811544112</v>
      </c>
      <c r="F23" s="23">
        <f>SUM(F17:F21)</f>
        <v>242250</v>
      </c>
      <c r="G23" s="40"/>
    </row>
    <row r="24" spans="1:7" ht="12.75">
      <c r="A24" s="8"/>
      <c r="B24" s="70"/>
      <c r="C24" s="23"/>
      <c r="D24" s="23"/>
      <c r="E24" s="41"/>
      <c r="F24" s="23"/>
      <c r="G24" s="40"/>
    </row>
    <row r="25" spans="1:7" ht="12.75">
      <c r="A25" s="8" t="s">
        <v>34</v>
      </c>
      <c r="B25" s="70"/>
      <c r="C25" s="55">
        <v>-14018.00041</v>
      </c>
      <c r="D25" s="55">
        <v>-14020</v>
      </c>
      <c r="E25" s="41">
        <v>-14018.00041</v>
      </c>
      <c r="F25" s="55">
        <v>-14020</v>
      </c>
      <c r="G25" s="40"/>
    </row>
    <row r="26" spans="1:7" ht="12.75">
      <c r="A26" s="8"/>
      <c r="B26" s="70"/>
      <c r="C26" s="55"/>
      <c r="D26" s="55"/>
      <c r="E26" s="41"/>
      <c r="F26" s="55"/>
      <c r="G26" s="40"/>
    </row>
    <row r="27" spans="1:7" ht="12.75">
      <c r="A27" s="8" t="s">
        <v>81</v>
      </c>
      <c r="B27" s="70"/>
      <c r="C27" s="60"/>
      <c r="D27" s="60"/>
      <c r="E27" s="65"/>
      <c r="F27" s="60"/>
      <c r="G27" s="61"/>
    </row>
    <row r="28" spans="1:7" ht="12.75">
      <c r="A28" s="8" t="s">
        <v>82</v>
      </c>
      <c r="B28" s="70"/>
      <c r="C28" s="52">
        <v>650</v>
      </c>
      <c r="D28" s="52">
        <v>855</v>
      </c>
      <c r="E28" s="64">
        <v>650</v>
      </c>
      <c r="F28" s="52">
        <v>855</v>
      </c>
      <c r="G28" s="40"/>
    </row>
    <row r="29" spans="1:7" ht="12.75">
      <c r="A29" s="8"/>
      <c r="B29" s="70"/>
      <c r="C29" s="40"/>
      <c r="D29" s="40"/>
      <c r="E29" s="41"/>
      <c r="F29" s="40"/>
      <c r="G29" s="40"/>
    </row>
    <row r="30" spans="1:7" ht="12.75">
      <c r="A30" s="8" t="s">
        <v>83</v>
      </c>
      <c r="B30" s="70"/>
      <c r="C30" s="40"/>
      <c r="D30" s="40"/>
      <c r="E30" s="41"/>
      <c r="F30" s="40"/>
      <c r="G30" s="40"/>
    </row>
    <row r="31" spans="1:7" ht="12.75">
      <c r="A31" s="31" t="s">
        <v>84</v>
      </c>
      <c r="B31" s="70"/>
      <c r="C31" s="23">
        <f>SUM(C23:C28)</f>
        <v>259133.9807444112</v>
      </c>
      <c r="D31" s="23">
        <f>SUM(D23:D28)</f>
        <v>229085</v>
      </c>
      <c r="E31" s="23">
        <f>SUM(E23:E28)</f>
        <v>259133.9807444112</v>
      </c>
      <c r="F31" s="23">
        <f>SUM(F23:F28)</f>
        <v>229085</v>
      </c>
      <c r="G31" s="40"/>
    </row>
    <row r="32" spans="1:7" ht="12.75">
      <c r="A32" s="31"/>
      <c r="B32" s="70"/>
      <c r="C32" s="23"/>
      <c r="D32" s="23"/>
      <c r="E32" s="41"/>
      <c r="F32" s="23"/>
      <c r="G32" s="40"/>
    </row>
    <row r="33" spans="1:7" ht="12.75">
      <c r="A33" s="31" t="s">
        <v>35</v>
      </c>
      <c r="B33" s="70">
        <v>5</v>
      </c>
      <c r="C33" s="46">
        <v>-72558</v>
      </c>
      <c r="D33" s="46">
        <v>-64011</v>
      </c>
      <c r="E33" s="64">
        <v>-72558</v>
      </c>
      <c r="F33" s="46">
        <v>-64011</v>
      </c>
      <c r="G33" s="40"/>
    </row>
    <row r="34" spans="1:7" ht="12.75">
      <c r="A34" s="31"/>
      <c r="B34" s="70"/>
      <c r="C34" s="23"/>
      <c r="D34" s="23"/>
      <c r="E34" s="41"/>
      <c r="F34" s="23"/>
      <c r="G34" s="40"/>
    </row>
    <row r="35" spans="1:7" ht="13.5" thickBot="1">
      <c r="A35" s="21" t="s">
        <v>30</v>
      </c>
      <c r="B35" s="69"/>
      <c r="C35" s="67">
        <f>SUM(C31:C33)</f>
        <v>186575.9807444112</v>
      </c>
      <c r="D35" s="67">
        <f>SUM(D31:D33)</f>
        <v>165074</v>
      </c>
      <c r="E35" s="67">
        <f>SUM(E31:E33)</f>
        <v>186575.9807444112</v>
      </c>
      <c r="F35" s="67">
        <f>SUM(F31:F33)</f>
        <v>165074</v>
      </c>
      <c r="G35" s="40"/>
    </row>
    <row r="36" spans="1:7" ht="13.5" thickTop="1">
      <c r="A36" s="21"/>
      <c r="B36" s="69"/>
      <c r="C36" s="23"/>
      <c r="D36" s="23"/>
      <c r="E36" s="23"/>
      <c r="F36" s="23"/>
      <c r="G36" s="40"/>
    </row>
    <row r="37" spans="1:7" ht="12.75">
      <c r="A37" s="21"/>
      <c r="B37" s="69"/>
      <c r="C37" s="23"/>
      <c r="D37" s="23"/>
      <c r="E37" s="23"/>
      <c r="F37" s="23"/>
      <c r="G37" s="40"/>
    </row>
    <row r="38" spans="1:7" ht="12.75">
      <c r="A38" s="21"/>
      <c r="B38" s="69"/>
      <c r="C38" s="40"/>
      <c r="D38" s="40"/>
      <c r="E38" s="40"/>
      <c r="F38" s="40"/>
      <c r="G38" s="40"/>
    </row>
    <row r="39" spans="1:7" ht="12.75">
      <c r="A39" s="21" t="s">
        <v>36</v>
      </c>
      <c r="B39" s="69">
        <v>23</v>
      </c>
      <c r="C39" s="59">
        <f>ROUND(C35/Equity!$B$21*100,1)</f>
        <v>65.3</v>
      </c>
      <c r="D39" s="59">
        <f>ROUND(D35/Equity!$B$21*100,1)</f>
        <v>57.8</v>
      </c>
      <c r="E39" s="59">
        <f>ROUND(E35/Equity!$B$21*100,1)</f>
        <v>65.3</v>
      </c>
      <c r="F39" s="59">
        <f>ROUND(F35/Equity!$B$21*100,1)</f>
        <v>57.8</v>
      </c>
      <c r="G39" s="40"/>
    </row>
    <row r="40" spans="1:7" ht="12.75">
      <c r="A40" s="8"/>
      <c r="B40" s="70"/>
      <c r="C40" s="63"/>
      <c r="D40" s="63"/>
      <c r="E40" s="63"/>
      <c r="F40" s="59"/>
      <c r="G40" s="40"/>
    </row>
    <row r="41" spans="1:7" ht="12.75">
      <c r="A41" s="21" t="s">
        <v>40</v>
      </c>
      <c r="B41" s="69">
        <v>23</v>
      </c>
      <c r="C41" s="59">
        <f>C39</f>
        <v>65.3</v>
      </c>
      <c r="D41" s="59">
        <f>D39</f>
        <v>57.8</v>
      </c>
      <c r="E41" s="59">
        <f>E39</f>
        <v>65.3</v>
      </c>
      <c r="F41" s="59">
        <f>F39</f>
        <v>57.8</v>
      </c>
      <c r="G41" s="40"/>
    </row>
    <row r="42" spans="1:7" ht="12.75">
      <c r="A42" s="8"/>
      <c r="B42" s="70"/>
      <c r="C42" s="62"/>
      <c r="D42" s="62"/>
      <c r="E42" s="62"/>
      <c r="F42" s="62"/>
      <c r="G42" s="40"/>
    </row>
    <row r="43" spans="1:7" ht="12.75">
      <c r="A43" s="8" t="s">
        <v>89</v>
      </c>
      <c r="B43" s="70"/>
      <c r="C43" s="62">
        <v>0</v>
      </c>
      <c r="D43" s="62">
        <v>0</v>
      </c>
      <c r="E43" s="62">
        <v>0</v>
      </c>
      <c r="F43" s="62">
        <v>0</v>
      </c>
      <c r="G43" s="40"/>
    </row>
    <row r="44" spans="1:7" ht="12.75">
      <c r="A44" s="8"/>
      <c r="B44" s="70"/>
      <c r="C44" s="44"/>
      <c r="D44" s="59"/>
      <c r="E44" s="59"/>
      <c r="F44" s="59"/>
      <c r="G44" s="40"/>
    </row>
    <row r="45" spans="1:7" ht="12.75">
      <c r="A45" s="8"/>
      <c r="B45" s="70"/>
      <c r="C45" s="43"/>
      <c r="D45" s="59"/>
      <c r="E45" s="59"/>
      <c r="F45" s="59"/>
      <c r="G45" s="40"/>
    </row>
    <row r="46" spans="1:7" ht="12.75">
      <c r="A46" s="48" t="s">
        <v>105</v>
      </c>
      <c r="B46" s="68"/>
      <c r="C46" s="43"/>
      <c r="D46" s="59"/>
      <c r="E46" s="59"/>
      <c r="F46" s="59"/>
      <c r="G46" s="40"/>
    </row>
    <row r="47" spans="1:7" ht="12.75">
      <c r="A47" s="48" t="s">
        <v>98</v>
      </c>
      <c r="B47" s="68"/>
      <c r="C47" s="43"/>
      <c r="D47" s="40"/>
      <c r="E47" s="40"/>
      <c r="F47" s="40"/>
      <c r="G47" s="40"/>
    </row>
  </sheetData>
  <sheetProtection password="E3F5" sheet="1" objects="1" scenarios="1"/>
  <mergeCells count="6">
    <mergeCell ref="C8:D8"/>
    <mergeCell ref="E8:F8"/>
    <mergeCell ref="A2:F2"/>
    <mergeCell ref="A3:F3"/>
    <mergeCell ref="A5:F5"/>
    <mergeCell ref="A6:F6"/>
  </mergeCells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7"/>
  <sheetViews>
    <sheetView zoomScale="85" zoomScaleNormal="85" workbookViewId="0" topLeftCell="A40">
      <selection activeCell="E14" sqref="E14"/>
    </sheetView>
  </sheetViews>
  <sheetFormatPr defaultColWidth="9.140625" defaultRowHeight="12.75"/>
  <cols>
    <col min="1" max="1" width="40.7109375" style="8" customWidth="1"/>
    <col min="2" max="2" width="6.7109375" style="70" customWidth="1"/>
    <col min="3" max="4" width="18.7109375" style="8" customWidth="1"/>
    <col min="5" max="8" width="17.57421875" style="3" customWidth="1"/>
    <col min="9" max="9" width="9.140625" style="3" customWidth="1"/>
    <col min="10" max="16384" width="9.140625" style="1" customWidth="1"/>
  </cols>
  <sheetData>
    <row r="2" spans="1:8" ht="12.75">
      <c r="A2" s="78" t="s">
        <v>0</v>
      </c>
      <c r="B2" s="78"/>
      <c r="C2" s="78"/>
      <c r="D2" s="78"/>
      <c r="E2" s="2"/>
      <c r="F2" s="2"/>
      <c r="G2" s="2"/>
      <c r="H2" s="2"/>
    </row>
    <row r="3" spans="1:9" s="4" customFormat="1" ht="12.75">
      <c r="A3" s="79" t="s">
        <v>3</v>
      </c>
      <c r="B3" s="79"/>
      <c r="C3" s="79"/>
      <c r="D3" s="79"/>
      <c r="E3" s="5"/>
      <c r="F3" s="5"/>
      <c r="G3" s="5"/>
      <c r="H3" s="5"/>
      <c r="I3" s="6"/>
    </row>
    <row r="4" spans="1:9" s="4" customFormat="1" ht="12.75">
      <c r="A4" s="66"/>
      <c r="B4" s="66"/>
      <c r="C4" s="66"/>
      <c r="D4" s="66"/>
      <c r="E4" s="5"/>
      <c r="F4" s="5"/>
      <c r="G4" s="5"/>
      <c r="H4" s="5"/>
      <c r="I4" s="6"/>
    </row>
    <row r="5" spans="1:9" s="4" customFormat="1" ht="15.75">
      <c r="A5" s="80" t="s">
        <v>41</v>
      </c>
      <c r="B5" s="80"/>
      <c r="C5" s="80"/>
      <c r="D5" s="80"/>
      <c r="E5" s="9"/>
      <c r="F5" s="9"/>
      <c r="G5" s="9"/>
      <c r="H5" s="9"/>
      <c r="I5" s="6"/>
    </row>
    <row r="6" spans="1:9" s="4" customFormat="1" ht="12.75" customHeight="1">
      <c r="A6" s="81" t="s">
        <v>99</v>
      </c>
      <c r="B6" s="81"/>
      <c r="C6" s="81"/>
      <c r="D6" s="81"/>
      <c r="E6" s="6"/>
      <c r="F6" s="6"/>
      <c r="G6" s="6"/>
      <c r="H6" s="6"/>
      <c r="I6" s="6"/>
    </row>
    <row r="7" spans="1:9" s="4" customFormat="1" ht="12.75" customHeight="1">
      <c r="A7" s="69"/>
      <c r="B7" s="69"/>
      <c r="C7" s="69"/>
      <c r="D7" s="69"/>
      <c r="E7" s="6"/>
      <c r="F7" s="6"/>
      <c r="G7" s="6"/>
      <c r="H7" s="6"/>
      <c r="I7" s="6"/>
    </row>
    <row r="8" spans="1:9" s="13" customFormat="1" ht="12.75">
      <c r="A8" s="11"/>
      <c r="B8" s="11"/>
      <c r="C8" s="12" t="s">
        <v>2</v>
      </c>
      <c r="D8" s="12" t="s">
        <v>2</v>
      </c>
      <c r="E8" s="14"/>
      <c r="F8" s="14"/>
      <c r="G8" s="14"/>
      <c r="H8" s="14"/>
      <c r="I8" s="15"/>
    </row>
    <row r="9" spans="1:9" s="13" customFormat="1" ht="12.75">
      <c r="A9" s="11"/>
      <c r="B9" s="68" t="s">
        <v>64</v>
      </c>
      <c r="C9" s="16" t="s">
        <v>95</v>
      </c>
      <c r="D9" s="16" t="s">
        <v>90</v>
      </c>
      <c r="E9" s="17"/>
      <c r="F9" s="17"/>
      <c r="G9" s="17"/>
      <c r="H9" s="17"/>
      <c r="I9" s="15"/>
    </row>
    <row r="10" spans="1:9" s="13" customFormat="1" ht="12.75">
      <c r="A10" s="11"/>
      <c r="B10" s="11"/>
      <c r="C10" s="11"/>
      <c r="D10" s="11"/>
      <c r="E10" s="18"/>
      <c r="F10" s="18"/>
      <c r="G10" s="18"/>
      <c r="H10" s="18"/>
      <c r="I10" s="15"/>
    </row>
    <row r="11" spans="1:9" s="13" customFormat="1" ht="12.75">
      <c r="A11" s="11"/>
      <c r="B11" s="11"/>
      <c r="C11" s="12" t="s">
        <v>1</v>
      </c>
      <c r="D11" s="12" t="s">
        <v>1</v>
      </c>
      <c r="E11" s="14"/>
      <c r="F11" s="14"/>
      <c r="G11" s="14"/>
      <c r="H11" s="14"/>
      <c r="I11" s="15"/>
    </row>
    <row r="12" spans="2:9" s="4" customFormat="1" ht="12">
      <c r="B12" s="19"/>
      <c r="C12" s="19"/>
      <c r="D12" s="19"/>
      <c r="E12" s="20"/>
      <c r="F12" s="20"/>
      <c r="G12" s="20"/>
      <c r="H12" s="20"/>
      <c r="I12" s="6"/>
    </row>
    <row r="13" spans="1:9" s="4" customFormat="1" ht="12.75">
      <c r="A13" s="50" t="s">
        <v>76</v>
      </c>
      <c r="B13" s="19"/>
      <c r="C13" s="19"/>
      <c r="D13" s="19"/>
      <c r="E13" s="20"/>
      <c r="F13" s="20"/>
      <c r="G13" s="20"/>
      <c r="H13" s="20"/>
      <c r="I13" s="6"/>
    </row>
    <row r="14" spans="1:9" s="4" customFormat="1" ht="12.75">
      <c r="A14" s="21" t="s">
        <v>77</v>
      </c>
      <c r="B14" s="69">
        <v>6</v>
      </c>
      <c r="C14" s="22">
        <v>557575</v>
      </c>
      <c r="D14" s="22">
        <v>555629</v>
      </c>
      <c r="E14" s="23"/>
      <c r="F14" s="23"/>
      <c r="G14" s="23"/>
      <c r="H14" s="23"/>
      <c r="I14" s="6"/>
    </row>
    <row r="15" spans="1:9" s="4" customFormat="1" ht="12.75">
      <c r="A15" s="31" t="s">
        <v>78</v>
      </c>
      <c r="B15" s="70"/>
      <c r="C15" s="22">
        <v>2067</v>
      </c>
      <c r="D15" s="22">
        <v>2067</v>
      </c>
      <c r="E15" s="23"/>
      <c r="F15" s="23"/>
      <c r="G15" s="23"/>
      <c r="H15" s="23"/>
      <c r="I15" s="6"/>
    </row>
    <row r="16" spans="1:9" s="4" customFormat="1" ht="12.75">
      <c r="A16" s="21" t="s">
        <v>79</v>
      </c>
      <c r="B16" s="69"/>
      <c r="C16" s="22">
        <v>471723</v>
      </c>
      <c r="D16" s="22">
        <v>477186</v>
      </c>
      <c r="E16" s="23"/>
      <c r="F16" s="23"/>
      <c r="G16" s="23"/>
      <c r="H16" s="23"/>
      <c r="I16" s="6"/>
    </row>
    <row r="17" spans="1:9" s="4" customFormat="1" ht="12.75">
      <c r="A17" s="24" t="s">
        <v>80</v>
      </c>
      <c r="B17" s="72"/>
      <c r="C17" s="22">
        <v>25855</v>
      </c>
      <c r="D17" s="22">
        <v>25357</v>
      </c>
      <c r="E17" s="23"/>
      <c r="F17" s="23"/>
      <c r="G17" s="23"/>
      <c r="H17" s="23"/>
      <c r="I17" s="6"/>
    </row>
    <row r="18" spans="1:9" s="4" customFormat="1" ht="12.75">
      <c r="A18" s="21" t="s">
        <v>91</v>
      </c>
      <c r="B18" s="69"/>
      <c r="C18" s="22">
        <v>4776</v>
      </c>
      <c r="D18" s="22">
        <v>4776</v>
      </c>
      <c r="E18" s="23"/>
      <c r="F18" s="23"/>
      <c r="G18" s="23"/>
      <c r="H18" s="23"/>
      <c r="I18" s="6"/>
    </row>
    <row r="19" spans="1:9" s="4" customFormat="1" ht="12.75">
      <c r="A19" s="8"/>
      <c r="B19" s="70"/>
      <c r="C19" s="47">
        <f>SUM(C14:C18)</f>
        <v>1061996</v>
      </c>
      <c r="D19" s="47">
        <f>SUM(D14:D18)</f>
        <v>1065015</v>
      </c>
      <c r="E19" s="23"/>
      <c r="F19" s="23"/>
      <c r="G19" s="23"/>
      <c r="H19" s="23"/>
      <c r="I19" s="6"/>
    </row>
    <row r="20" spans="2:9" s="25" customFormat="1" ht="12.75">
      <c r="B20" s="13"/>
      <c r="C20" s="26"/>
      <c r="D20" s="26"/>
      <c r="E20" s="27"/>
      <c r="F20" s="27"/>
      <c r="G20" s="23"/>
      <c r="H20" s="23"/>
      <c r="I20" s="28"/>
    </row>
    <row r="21" spans="1:8" ht="12.75">
      <c r="A21" s="50" t="s">
        <v>74</v>
      </c>
      <c r="C21" s="29"/>
      <c r="D21" s="29"/>
      <c r="E21" s="30"/>
      <c r="F21" s="30"/>
      <c r="G21" s="23"/>
      <c r="H21" s="23"/>
    </row>
    <row r="22" spans="1:8" ht="12.75">
      <c r="A22" s="31" t="s">
        <v>5</v>
      </c>
      <c r="C22" s="22">
        <v>319373</v>
      </c>
      <c r="D22" s="22">
        <v>361395</v>
      </c>
      <c r="E22" s="23"/>
      <c r="F22" s="23"/>
      <c r="G22" s="23"/>
      <c r="H22" s="23"/>
    </row>
    <row r="23" spans="1:8" ht="12.75">
      <c r="A23" s="21" t="s">
        <v>45</v>
      </c>
      <c r="B23" s="69"/>
      <c r="C23" s="22">
        <v>120224</v>
      </c>
      <c r="D23" s="22">
        <v>75366</v>
      </c>
      <c r="E23" s="23"/>
      <c r="F23" s="23"/>
      <c r="G23" s="23"/>
      <c r="H23" s="23"/>
    </row>
    <row r="24" spans="1:8" ht="12.75">
      <c r="A24" s="21" t="s">
        <v>94</v>
      </c>
      <c r="B24" s="69"/>
      <c r="C24" s="22">
        <v>38728</v>
      </c>
      <c r="D24" s="22">
        <v>55559</v>
      </c>
      <c r="E24" s="23"/>
      <c r="F24" s="23"/>
      <c r="G24" s="23"/>
      <c r="H24" s="23"/>
    </row>
    <row r="25" spans="1:8" ht="12.75">
      <c r="A25" s="21" t="s">
        <v>46</v>
      </c>
      <c r="B25" s="69"/>
      <c r="C25" s="22">
        <v>64679</v>
      </c>
      <c r="D25" s="22">
        <v>31983</v>
      </c>
      <c r="E25" s="23"/>
      <c r="F25" s="23"/>
      <c r="G25" s="23"/>
      <c r="H25" s="23"/>
    </row>
    <row r="26" spans="1:8" ht="12.75">
      <c r="A26" s="21" t="s">
        <v>47</v>
      </c>
      <c r="B26" s="69"/>
      <c r="C26" s="22">
        <v>374422</v>
      </c>
      <c r="D26" s="22">
        <v>179476</v>
      </c>
      <c r="E26" s="23"/>
      <c r="F26" s="23"/>
      <c r="G26" s="23"/>
      <c r="H26" s="23"/>
    </row>
    <row r="27" spans="1:8" ht="12.75">
      <c r="A27" s="21"/>
      <c r="B27" s="69"/>
      <c r="C27" s="33">
        <f>SUM(C22:C26)</f>
        <v>917426</v>
      </c>
      <c r="D27" s="33">
        <f>SUM(D22:D26)</f>
        <v>703779</v>
      </c>
      <c r="E27" s="32"/>
      <c r="F27" s="32"/>
      <c r="G27" s="23"/>
      <c r="H27" s="23"/>
    </row>
    <row r="28" spans="3:8" ht="12.75">
      <c r="C28" s="29"/>
      <c r="D28" s="29"/>
      <c r="E28" s="30"/>
      <c r="F28" s="30"/>
      <c r="G28" s="23"/>
      <c r="H28" s="23"/>
    </row>
    <row r="29" spans="1:8" ht="12.75">
      <c r="A29" s="50" t="s">
        <v>75</v>
      </c>
      <c r="C29" s="29"/>
      <c r="D29" s="29"/>
      <c r="E29" s="30"/>
      <c r="F29" s="30"/>
      <c r="G29" s="23"/>
      <c r="H29" s="23"/>
    </row>
    <row r="30" spans="1:8" ht="12.75">
      <c r="A30" s="21" t="s">
        <v>88</v>
      </c>
      <c r="B30" s="69"/>
      <c r="C30" s="22">
        <v>273992</v>
      </c>
      <c r="D30" s="22">
        <v>266158</v>
      </c>
      <c r="E30" s="23"/>
      <c r="F30" s="23"/>
      <c r="G30" s="23"/>
      <c r="H30" s="23"/>
    </row>
    <row r="31" spans="1:8" ht="12.75">
      <c r="A31" s="21" t="s">
        <v>49</v>
      </c>
      <c r="B31" s="69"/>
      <c r="C31" s="22">
        <v>67910</v>
      </c>
      <c r="D31" s="22">
        <v>53539</v>
      </c>
      <c r="E31" s="23"/>
      <c r="F31" s="23"/>
      <c r="G31" s="23"/>
      <c r="H31" s="23"/>
    </row>
    <row r="32" spans="1:8" ht="12.75">
      <c r="A32" s="21"/>
      <c r="B32" s="69"/>
      <c r="C32" s="33">
        <f>SUM(C30:C31)</f>
        <v>341902</v>
      </c>
      <c r="D32" s="33">
        <f>SUM(D30:D31)</f>
        <v>319697</v>
      </c>
      <c r="E32" s="32"/>
      <c r="F32" s="32"/>
      <c r="G32" s="23"/>
      <c r="H32" s="23"/>
    </row>
    <row r="33" spans="3:8" ht="12.75">
      <c r="C33" s="29"/>
      <c r="D33" s="29"/>
      <c r="E33" s="30"/>
      <c r="F33" s="30"/>
      <c r="G33" s="23"/>
      <c r="H33" s="23"/>
    </row>
    <row r="34" spans="1:8" ht="12.75">
      <c r="A34" s="48" t="s">
        <v>50</v>
      </c>
      <c r="B34" s="69"/>
      <c r="C34" s="29">
        <f>C27-C32</f>
        <v>575524</v>
      </c>
      <c r="D34" s="29">
        <v>384082</v>
      </c>
      <c r="E34" s="32"/>
      <c r="F34" s="32"/>
      <c r="G34" s="23"/>
      <c r="H34" s="23"/>
    </row>
    <row r="35" spans="3:8" ht="12.75">
      <c r="C35" s="29"/>
      <c r="D35" s="29"/>
      <c r="E35" s="32"/>
      <c r="F35" s="32"/>
      <c r="G35" s="23"/>
      <c r="H35" s="23"/>
    </row>
    <row r="36" spans="3:8" ht="13.5" thickBot="1">
      <c r="C36" s="49">
        <f>C19+C34</f>
        <v>1637520</v>
      </c>
      <c r="D36" s="49">
        <f>D19+D34</f>
        <v>1449097</v>
      </c>
      <c r="E36" s="32"/>
      <c r="F36" s="32"/>
      <c r="G36" s="23"/>
      <c r="H36" s="23"/>
    </row>
    <row r="37" spans="3:8" ht="13.5" thickTop="1">
      <c r="C37" s="29"/>
      <c r="D37" s="29"/>
      <c r="E37" s="30"/>
      <c r="F37" s="30"/>
      <c r="G37" s="23"/>
      <c r="H37" s="23"/>
    </row>
    <row r="38" spans="1:8" ht="12.75">
      <c r="A38" s="50" t="s">
        <v>51</v>
      </c>
      <c r="C38" s="29"/>
      <c r="D38" s="29"/>
      <c r="E38" s="75"/>
      <c r="F38" s="75"/>
      <c r="G38" s="23"/>
      <c r="H38" s="23"/>
    </row>
    <row r="39" spans="1:8" ht="12.75">
      <c r="A39" s="21" t="s">
        <v>52</v>
      </c>
      <c r="B39" s="69">
        <v>11</v>
      </c>
      <c r="C39" s="22">
        <v>142765</v>
      </c>
      <c r="D39" s="22">
        <v>142765</v>
      </c>
      <c r="E39" s="23"/>
      <c r="F39" s="23"/>
      <c r="G39" s="23"/>
      <c r="H39" s="23"/>
    </row>
    <row r="40" spans="1:8" ht="12.75">
      <c r="A40" s="21" t="s">
        <v>53</v>
      </c>
      <c r="B40" s="69"/>
      <c r="C40" s="22">
        <v>11144</v>
      </c>
      <c r="D40" s="22">
        <v>11144</v>
      </c>
      <c r="E40" s="23"/>
      <c r="F40" s="23"/>
      <c r="G40" s="23"/>
      <c r="H40" s="23"/>
    </row>
    <row r="41" spans="1:8" ht="12.75">
      <c r="A41" s="21" t="s">
        <v>54</v>
      </c>
      <c r="B41" s="69"/>
      <c r="C41" s="22">
        <v>689175</v>
      </c>
      <c r="D41" s="22">
        <v>502569</v>
      </c>
      <c r="E41" s="23"/>
      <c r="F41" s="23"/>
      <c r="G41" s="23"/>
      <c r="H41" s="23"/>
    </row>
    <row r="42" spans="1:8" ht="12.75">
      <c r="A42" s="50" t="s">
        <v>55</v>
      </c>
      <c r="C42" s="34">
        <f>SUM(C39:C41)</f>
        <v>843084</v>
      </c>
      <c r="D42" s="34">
        <f>SUM(D39:D41)</f>
        <v>656478</v>
      </c>
      <c r="E42" s="35"/>
      <c r="F42" s="35"/>
      <c r="G42" s="23"/>
      <c r="H42" s="23"/>
    </row>
    <row r="43" spans="3:8" ht="12.75">
      <c r="C43" s="36"/>
      <c r="D43" s="36"/>
      <c r="E43" s="37"/>
      <c r="F43" s="37"/>
      <c r="G43" s="23"/>
      <c r="H43" s="23"/>
    </row>
    <row r="44" spans="1:8" ht="12.75">
      <c r="A44" s="50" t="s">
        <v>56</v>
      </c>
      <c r="C44" s="36"/>
      <c r="D44" s="36"/>
      <c r="E44" s="37"/>
      <c r="F44" s="37"/>
      <c r="G44" s="23"/>
      <c r="H44" s="23"/>
    </row>
    <row r="45" spans="1:8" ht="12.75">
      <c r="A45" s="21" t="s">
        <v>57</v>
      </c>
      <c r="B45" s="69">
        <v>12</v>
      </c>
      <c r="C45" s="22">
        <v>750000</v>
      </c>
      <c r="D45" s="22">
        <v>750000</v>
      </c>
      <c r="E45" s="23"/>
      <c r="F45" s="23"/>
      <c r="G45" s="23"/>
      <c r="H45" s="23"/>
    </row>
    <row r="46" spans="1:8" ht="12.75">
      <c r="A46" s="21" t="s">
        <v>48</v>
      </c>
      <c r="B46" s="69"/>
      <c r="C46" s="22">
        <v>7642</v>
      </c>
      <c r="D46" s="22">
        <v>7642</v>
      </c>
      <c r="E46" s="23"/>
      <c r="F46" s="23"/>
      <c r="G46" s="23"/>
      <c r="H46" s="23"/>
    </row>
    <row r="47" spans="1:8" ht="12.75">
      <c r="A47" s="21" t="s">
        <v>92</v>
      </c>
      <c r="B47" s="69"/>
      <c r="C47" s="22">
        <v>36794</v>
      </c>
      <c r="D47" s="22">
        <v>34977</v>
      </c>
      <c r="E47" s="30"/>
      <c r="F47" s="30"/>
      <c r="G47" s="23"/>
      <c r="H47" s="23"/>
    </row>
    <row r="48" spans="1:8" ht="12.75">
      <c r="A48" s="21"/>
      <c r="B48" s="69"/>
      <c r="C48" s="22"/>
      <c r="D48" s="22"/>
      <c r="E48" s="30"/>
      <c r="F48" s="30"/>
      <c r="G48" s="23"/>
      <c r="H48" s="23"/>
    </row>
    <row r="49" spans="3:8" ht="13.5" thickBot="1">
      <c r="C49" s="49">
        <f>SUM(C42:C47)</f>
        <v>1637520</v>
      </c>
      <c r="D49" s="49">
        <f>SUM(D42:D47)</f>
        <v>1449097</v>
      </c>
      <c r="E49" s="32"/>
      <c r="F49" s="32"/>
      <c r="G49" s="23"/>
      <c r="H49" s="23"/>
    </row>
    <row r="50" spans="3:8" ht="13.5" thickTop="1">
      <c r="C50" s="29"/>
      <c r="D50" s="29"/>
      <c r="E50" s="30"/>
      <c r="F50" s="30"/>
      <c r="G50" s="23"/>
      <c r="H50" s="23"/>
    </row>
    <row r="51" spans="1:8" ht="12.75">
      <c r="A51" s="21" t="s">
        <v>85</v>
      </c>
      <c r="B51" s="69"/>
      <c r="C51" s="73">
        <f>ROUND((C42-C15-C16)/(C39*2)*1,2)</f>
        <v>1.29</v>
      </c>
      <c r="D51" s="73">
        <f>ROUND((D42-D15-D16)/(D39*2)*1,2)</f>
        <v>0.62</v>
      </c>
      <c r="E51" s="38"/>
      <c r="F51" s="38"/>
      <c r="G51" s="23"/>
      <c r="H51" s="23"/>
    </row>
    <row r="52" spans="7:8" ht="12.75">
      <c r="G52" s="23"/>
      <c r="H52" s="23"/>
    </row>
    <row r="53" spans="3:8" ht="12.75">
      <c r="C53" s="39"/>
      <c r="D53" s="39"/>
      <c r="G53" s="23"/>
      <c r="H53" s="23"/>
    </row>
    <row r="54" spans="7:8" ht="12.75">
      <c r="G54" s="23"/>
      <c r="H54" s="23"/>
    </row>
    <row r="55" spans="1:8" ht="12.75">
      <c r="A55" s="48" t="s">
        <v>106</v>
      </c>
      <c r="B55" s="68"/>
      <c r="G55" s="23"/>
      <c r="H55" s="23"/>
    </row>
    <row r="56" spans="1:8" ht="12.75">
      <c r="A56" s="48" t="s">
        <v>98</v>
      </c>
      <c r="B56" s="68"/>
      <c r="G56" s="23"/>
      <c r="H56" s="23"/>
    </row>
    <row r="57" spans="7:8" ht="12.75">
      <c r="G57" s="23"/>
      <c r="H57" s="23"/>
    </row>
  </sheetData>
  <sheetProtection password="E3F5" sheet="1" objects="1" scenarios="1"/>
  <mergeCells count="4">
    <mergeCell ref="A2:D2"/>
    <mergeCell ref="A3:D3"/>
    <mergeCell ref="A6:D6"/>
    <mergeCell ref="A5:D5"/>
  </mergeCells>
  <printOptions/>
  <pageMargins left="0.75" right="0.75" top="1" bottom="1" header="0.5" footer="0.5"/>
  <pageSetup fitToHeight="1" fitToWidth="1" horizontalDpi="600" verticalDpi="600" orientation="portrait" paperSize="9" scale="98" r:id="rId1"/>
  <headerFooter alignWithMargins="0">
    <oddFooter>&amp;C2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70"/>
  <sheetViews>
    <sheetView tabSelected="1" zoomScale="85" zoomScaleNormal="85" workbookViewId="0" topLeftCell="A1">
      <selection activeCell="A14" sqref="A14"/>
    </sheetView>
  </sheetViews>
  <sheetFormatPr defaultColWidth="9.140625" defaultRowHeight="12.75"/>
  <cols>
    <col min="1" max="1" width="27.8515625" style="8" bestFit="1" customWidth="1"/>
    <col min="2" max="3" width="12.7109375" style="8" customWidth="1"/>
    <col min="4" max="4" width="13.7109375" style="8" customWidth="1"/>
    <col min="5" max="5" width="13.7109375" style="1" customWidth="1"/>
    <col min="6" max="6" width="12.7109375" style="3" customWidth="1"/>
    <col min="7" max="9" width="17.57421875" style="3" customWidth="1"/>
    <col min="10" max="10" width="9.140625" style="3" customWidth="1"/>
    <col min="11" max="16384" width="9.140625" style="1" customWidth="1"/>
  </cols>
  <sheetData>
    <row r="2" spans="1:9" ht="12.75">
      <c r="A2" s="78" t="s">
        <v>0</v>
      </c>
      <c r="B2" s="78"/>
      <c r="C2" s="78"/>
      <c r="D2" s="78"/>
      <c r="E2" s="78"/>
      <c r="F2" s="78"/>
      <c r="G2" s="2"/>
      <c r="H2" s="2"/>
      <c r="I2" s="2"/>
    </row>
    <row r="3" spans="1:10" s="4" customFormat="1" ht="12.75">
      <c r="A3" s="79" t="s">
        <v>3</v>
      </c>
      <c r="B3" s="79"/>
      <c r="C3" s="79"/>
      <c r="D3" s="79"/>
      <c r="E3" s="79"/>
      <c r="F3" s="79"/>
      <c r="G3" s="5"/>
      <c r="H3" s="5"/>
      <c r="I3" s="5"/>
      <c r="J3" s="6"/>
    </row>
    <row r="4" spans="1:10" s="4" customFormat="1" ht="12.75">
      <c r="A4" s="7"/>
      <c r="B4" s="8"/>
      <c r="F4" s="6"/>
      <c r="G4" s="6"/>
      <c r="H4" s="6"/>
      <c r="I4" s="6"/>
      <c r="J4" s="6"/>
    </row>
    <row r="5" spans="1:10" s="4" customFormat="1" ht="15.75">
      <c r="A5" s="82" t="s">
        <v>22</v>
      </c>
      <c r="B5" s="82"/>
      <c r="C5" s="82"/>
      <c r="D5" s="82"/>
      <c r="E5" s="82"/>
      <c r="F5" s="82"/>
      <c r="G5" s="9"/>
      <c r="H5" s="9"/>
      <c r="I5" s="9"/>
      <c r="J5" s="6"/>
    </row>
    <row r="6" spans="1:10" s="4" customFormat="1" ht="15.75">
      <c r="A6" s="81" t="s">
        <v>107</v>
      </c>
      <c r="B6" s="81"/>
      <c r="C6" s="81"/>
      <c r="D6" s="81"/>
      <c r="E6" s="81"/>
      <c r="F6" s="81"/>
      <c r="G6" s="10"/>
      <c r="H6" s="10"/>
      <c r="I6" s="10"/>
      <c r="J6" s="6"/>
    </row>
    <row r="7" spans="1:10" s="4" customFormat="1" ht="15.75">
      <c r="A7" s="69"/>
      <c r="B7" s="69"/>
      <c r="C7" s="69"/>
      <c r="D7" s="69"/>
      <c r="E7" s="69"/>
      <c r="F7" s="69"/>
      <c r="G7" s="10"/>
      <c r="H7" s="10"/>
      <c r="I7" s="10"/>
      <c r="J7" s="6"/>
    </row>
    <row r="8" spans="1:10" s="13" customFormat="1" ht="12.75">
      <c r="A8" s="11"/>
      <c r="B8" s="78" t="s">
        <v>65</v>
      </c>
      <c r="C8" s="78"/>
      <c r="D8" s="12"/>
      <c r="E8" s="12"/>
      <c r="F8" s="12"/>
      <c r="G8" s="14"/>
      <c r="H8" s="14"/>
      <c r="I8" s="14"/>
      <c r="J8" s="15"/>
    </row>
    <row r="9" spans="1:10" s="13" customFormat="1" ht="12.75">
      <c r="A9" s="11"/>
      <c r="B9" s="78" t="s">
        <v>66</v>
      </c>
      <c r="C9" s="78"/>
      <c r="D9" s="16" t="s">
        <v>68</v>
      </c>
      <c r="E9" s="12"/>
      <c r="F9" s="12"/>
      <c r="G9" s="14"/>
      <c r="H9" s="14"/>
      <c r="I9" s="14"/>
      <c r="J9" s="15"/>
    </row>
    <row r="10" spans="1:10" s="13" customFormat="1" ht="12.75">
      <c r="A10" s="11"/>
      <c r="B10" s="78" t="s">
        <v>67</v>
      </c>
      <c r="C10" s="78"/>
      <c r="D10" s="12" t="s">
        <v>69</v>
      </c>
      <c r="E10" s="16" t="s">
        <v>26</v>
      </c>
      <c r="F10" s="12"/>
      <c r="G10" s="14"/>
      <c r="H10" s="14"/>
      <c r="I10" s="14"/>
      <c r="J10" s="15"/>
    </row>
    <row r="11" spans="1:10" s="13" customFormat="1" ht="12.75">
      <c r="A11" s="11"/>
      <c r="B11" s="11"/>
      <c r="C11" s="12"/>
      <c r="D11" s="12"/>
      <c r="F11" s="12"/>
      <c r="G11" s="14"/>
      <c r="H11" s="14"/>
      <c r="I11" s="14"/>
      <c r="J11" s="15"/>
    </row>
    <row r="12" spans="1:10" s="13" customFormat="1" ht="12.75">
      <c r="A12" s="11"/>
      <c r="B12" s="12" t="s">
        <v>38</v>
      </c>
      <c r="C12" s="12" t="s">
        <v>23</v>
      </c>
      <c r="D12" s="16" t="s">
        <v>70</v>
      </c>
      <c r="E12" s="16" t="s">
        <v>71</v>
      </c>
      <c r="F12" s="12"/>
      <c r="G12" s="14"/>
      <c r="H12" s="14"/>
      <c r="I12" s="14"/>
      <c r="J12" s="15"/>
    </row>
    <row r="13" spans="1:10" s="13" customFormat="1" ht="12.75">
      <c r="A13" s="11"/>
      <c r="B13" s="12" t="s">
        <v>39</v>
      </c>
      <c r="C13" s="12" t="s">
        <v>24</v>
      </c>
      <c r="D13" s="12" t="s">
        <v>25</v>
      </c>
      <c r="E13" s="12" t="s">
        <v>27</v>
      </c>
      <c r="F13" s="12" t="s">
        <v>28</v>
      </c>
      <c r="G13" s="17"/>
      <c r="H13" s="17"/>
      <c r="I13" s="17"/>
      <c r="J13" s="15"/>
    </row>
    <row r="14" spans="1:10" s="13" customFormat="1" ht="12.75">
      <c r="A14" s="11"/>
      <c r="B14" s="11"/>
      <c r="C14" s="11"/>
      <c r="D14" s="11"/>
      <c r="E14" s="11"/>
      <c r="F14" s="11"/>
      <c r="G14" s="18"/>
      <c r="H14" s="18"/>
      <c r="I14" s="18"/>
      <c r="J14" s="15"/>
    </row>
    <row r="15" spans="1:10" s="13" customFormat="1" ht="12.75">
      <c r="A15" s="11"/>
      <c r="B15" s="16" t="s">
        <v>37</v>
      </c>
      <c r="C15" s="12" t="s">
        <v>1</v>
      </c>
      <c r="D15" s="12" t="s">
        <v>1</v>
      </c>
      <c r="E15" s="12" t="s">
        <v>1</v>
      </c>
      <c r="F15" s="12" t="s">
        <v>1</v>
      </c>
      <c r="G15" s="14"/>
      <c r="H15" s="14"/>
      <c r="I15" s="14"/>
      <c r="J15" s="15"/>
    </row>
    <row r="16" spans="3:10" s="4" customFormat="1" ht="12">
      <c r="C16" s="19"/>
      <c r="D16" s="19"/>
      <c r="F16" s="20"/>
      <c r="G16" s="20"/>
      <c r="H16" s="20"/>
      <c r="I16" s="20"/>
      <c r="J16" s="6"/>
    </row>
    <row r="17" spans="1:10" s="4" customFormat="1" ht="12.75">
      <c r="A17" s="21" t="s">
        <v>100</v>
      </c>
      <c r="B17" s="56">
        <v>285530</v>
      </c>
      <c r="C17" s="54">
        <v>142765</v>
      </c>
      <c r="D17" s="54">
        <v>11144</v>
      </c>
      <c r="E17" s="29">
        <v>502569.37812999985</v>
      </c>
      <c r="F17" s="55">
        <f>SUM(C17:E17)</f>
        <v>656478.3781299999</v>
      </c>
      <c r="G17" s="20"/>
      <c r="H17" s="20"/>
      <c r="I17" s="20"/>
      <c r="J17" s="6"/>
    </row>
    <row r="18" spans="1:10" s="4" customFormat="1" ht="12.75">
      <c r="A18" s="31" t="s">
        <v>110</v>
      </c>
      <c r="B18" s="56"/>
      <c r="C18" s="54"/>
      <c r="D18" s="54"/>
      <c r="E18" s="29"/>
      <c r="F18" s="55"/>
      <c r="G18" s="20"/>
      <c r="H18" s="20"/>
      <c r="I18" s="20"/>
      <c r="J18" s="6"/>
    </row>
    <row r="19" spans="1:10" s="4" customFormat="1" ht="12.75">
      <c r="A19" s="31" t="s">
        <v>111</v>
      </c>
      <c r="B19" s="56"/>
      <c r="C19" s="54"/>
      <c r="D19" s="54"/>
      <c r="E19" s="29">
        <v>30</v>
      </c>
      <c r="F19" s="55">
        <f>SUM(C19:E19)</f>
        <v>30</v>
      </c>
      <c r="G19" s="20"/>
      <c r="H19" s="20"/>
      <c r="I19" s="20"/>
      <c r="J19" s="6"/>
    </row>
    <row r="20" spans="1:10" s="4" customFormat="1" ht="12.75">
      <c r="A20" s="24" t="s">
        <v>30</v>
      </c>
      <c r="B20" s="56"/>
      <c r="C20" s="23"/>
      <c r="D20" s="23"/>
      <c r="E20" s="40">
        <v>186575.9807444112</v>
      </c>
      <c r="F20" s="55">
        <f>SUM(C20:E20)</f>
        <v>186575.9807444112</v>
      </c>
      <c r="G20" s="23"/>
      <c r="H20" s="23"/>
      <c r="I20" s="23"/>
      <c r="J20" s="6"/>
    </row>
    <row r="21" spans="1:10" s="4" customFormat="1" ht="13.5" thickBot="1">
      <c r="A21" s="21" t="s">
        <v>101</v>
      </c>
      <c r="B21" s="51">
        <f>SUM(B17:B20)</f>
        <v>285530</v>
      </c>
      <c r="C21" s="51">
        <f>SUM(C17:C20)</f>
        <v>142765</v>
      </c>
      <c r="D21" s="51">
        <f>SUM(D17:D20)</f>
        <v>11144</v>
      </c>
      <c r="E21" s="51">
        <f>SUM(E17:E20)</f>
        <v>689175.3588744111</v>
      </c>
      <c r="F21" s="51">
        <f>SUM(F17:F20)</f>
        <v>843084.3588744111</v>
      </c>
      <c r="G21" s="23"/>
      <c r="H21" s="23"/>
      <c r="I21" s="23"/>
      <c r="J21" s="6"/>
    </row>
    <row r="22" spans="1:10" s="4" customFormat="1" ht="13.5" thickTop="1">
      <c r="A22" s="8"/>
      <c r="B22" s="29"/>
      <c r="C22" s="23"/>
      <c r="D22" s="23"/>
      <c r="E22" s="6"/>
      <c r="F22" s="23"/>
      <c r="G22" s="23"/>
      <c r="H22" s="23"/>
      <c r="I22" s="23"/>
      <c r="J22" s="6"/>
    </row>
    <row r="23" spans="1:10" s="25" customFormat="1" ht="12.75">
      <c r="A23" s="4"/>
      <c r="B23" s="58"/>
      <c r="C23" s="27"/>
      <c r="D23" s="27"/>
      <c r="E23" s="28"/>
      <c r="F23" s="27"/>
      <c r="G23" s="27"/>
      <c r="H23" s="23"/>
      <c r="I23" s="23"/>
      <c r="J23" s="28"/>
    </row>
    <row r="24" spans="1:9" ht="12.75">
      <c r="A24" s="21"/>
      <c r="B24" s="57"/>
      <c r="C24" s="40"/>
      <c r="D24" s="40"/>
      <c r="E24" s="3"/>
      <c r="F24" s="30"/>
      <c r="G24" s="30"/>
      <c r="H24" s="23"/>
      <c r="I24" s="23"/>
    </row>
    <row r="25" spans="1:9" ht="12.75">
      <c r="A25" s="21" t="s">
        <v>29</v>
      </c>
      <c r="B25" s="57">
        <v>285530</v>
      </c>
      <c r="C25" s="23">
        <v>142765</v>
      </c>
      <c r="D25" s="23">
        <v>11144</v>
      </c>
      <c r="E25" s="53">
        <v>418395</v>
      </c>
      <c r="F25" s="55">
        <f>SUM(C25:E25)</f>
        <v>572304</v>
      </c>
      <c r="G25" s="23"/>
      <c r="H25" s="23"/>
      <c r="I25" s="23"/>
    </row>
    <row r="26" spans="1:9" ht="12.75">
      <c r="A26" s="45" t="s">
        <v>30</v>
      </c>
      <c r="B26" s="56"/>
      <c r="C26" s="23"/>
      <c r="D26" s="23"/>
      <c r="E26" s="53">
        <v>165074</v>
      </c>
      <c r="F26" s="55">
        <f>SUM(C26:E26)</f>
        <v>165074</v>
      </c>
      <c r="G26" s="23"/>
      <c r="H26" s="23"/>
      <c r="I26" s="23"/>
    </row>
    <row r="27" spans="1:9" ht="13.5" thickBot="1">
      <c r="A27" s="21" t="s">
        <v>102</v>
      </c>
      <c r="B27" s="51">
        <f>SUM(B25:B26)</f>
        <v>285530</v>
      </c>
      <c r="C27" s="51">
        <f>SUM(C25:C26)</f>
        <v>142765</v>
      </c>
      <c r="D27" s="51">
        <f>SUM(D25:D26)</f>
        <v>11144</v>
      </c>
      <c r="E27" s="51">
        <f>SUM(E25:E26)</f>
        <v>583469</v>
      </c>
      <c r="F27" s="51">
        <f>SUM(F25:F26)</f>
        <v>737378</v>
      </c>
      <c r="G27" s="23"/>
      <c r="H27" s="23"/>
      <c r="I27" s="23"/>
    </row>
    <row r="28" spans="1:9" ht="13.5" thickTop="1">
      <c r="A28" s="31"/>
      <c r="B28" s="31"/>
      <c r="C28" s="23"/>
      <c r="D28" s="23"/>
      <c r="E28" s="3"/>
      <c r="F28" s="23"/>
      <c r="G28" s="23"/>
      <c r="H28" s="23"/>
      <c r="I28" s="23"/>
    </row>
    <row r="29" spans="1:9" ht="12.75">
      <c r="A29" s="21"/>
      <c r="B29" s="21"/>
      <c r="C29" s="23"/>
      <c r="D29" s="23"/>
      <c r="E29" s="3"/>
      <c r="F29" s="23"/>
      <c r="G29" s="23"/>
      <c r="H29" s="23"/>
      <c r="I29" s="23"/>
    </row>
    <row r="30" spans="1:9" ht="12.75">
      <c r="A30" s="31"/>
      <c r="B30" s="31"/>
      <c r="C30" s="23"/>
      <c r="D30" s="23"/>
      <c r="E30" s="3"/>
      <c r="F30" s="23"/>
      <c r="G30" s="23"/>
      <c r="H30" s="23"/>
      <c r="I30" s="23"/>
    </row>
    <row r="31" spans="1:9" ht="12.75">
      <c r="A31" s="48" t="s">
        <v>73</v>
      </c>
      <c r="C31" s="23"/>
      <c r="D31" s="23"/>
      <c r="E31" s="3"/>
      <c r="F31" s="23"/>
      <c r="G31" s="23"/>
      <c r="H31" s="23"/>
      <c r="I31" s="23"/>
    </row>
    <row r="32" spans="1:9" ht="12.75">
      <c r="A32" s="48" t="s">
        <v>98</v>
      </c>
      <c r="C32" s="40"/>
      <c r="D32" s="40"/>
      <c r="E32" s="3"/>
      <c r="F32" s="30"/>
      <c r="G32" s="30"/>
      <c r="H32" s="23"/>
      <c r="I32" s="23"/>
    </row>
    <row r="33" spans="1:9" ht="12.75">
      <c r="A33" s="31"/>
      <c r="B33" s="31"/>
      <c r="C33" s="23"/>
      <c r="D33" s="23"/>
      <c r="E33" s="3"/>
      <c r="F33" s="23"/>
      <c r="G33" s="23"/>
      <c r="H33" s="23"/>
      <c r="I33" s="23"/>
    </row>
    <row r="34" spans="1:9" ht="12.75">
      <c r="A34" s="31"/>
      <c r="B34" s="31"/>
      <c r="C34" s="23"/>
      <c r="D34" s="23"/>
      <c r="E34" s="3"/>
      <c r="F34" s="23"/>
      <c r="G34" s="23"/>
      <c r="H34" s="23"/>
      <c r="I34" s="23"/>
    </row>
    <row r="35" spans="1:9" ht="12.75">
      <c r="A35" s="21"/>
      <c r="B35" s="21"/>
      <c r="C35" s="23"/>
      <c r="D35" s="23"/>
      <c r="E35" s="3"/>
      <c r="F35" s="23"/>
      <c r="G35" s="23"/>
      <c r="H35" s="23"/>
      <c r="I35" s="23"/>
    </row>
    <row r="36" spans="1:9" ht="12.75">
      <c r="A36" s="21"/>
      <c r="B36" s="21"/>
      <c r="C36" s="23"/>
      <c r="D36" s="23"/>
      <c r="E36" s="3"/>
      <c r="F36" s="23"/>
      <c r="G36" s="23"/>
      <c r="H36" s="23"/>
      <c r="I36" s="23"/>
    </row>
    <row r="37" spans="1:9" ht="12.75">
      <c r="A37" s="21"/>
      <c r="B37" s="21"/>
      <c r="C37" s="23"/>
      <c r="D37" s="23"/>
      <c r="E37" s="3"/>
      <c r="F37" s="23"/>
      <c r="G37" s="23"/>
      <c r="H37" s="23"/>
      <c r="I37" s="23"/>
    </row>
    <row r="38" spans="3:9" ht="12.75">
      <c r="C38" s="23"/>
      <c r="D38" s="23"/>
      <c r="E38" s="3"/>
      <c r="F38" s="23"/>
      <c r="G38" s="23"/>
      <c r="H38" s="23"/>
      <c r="I38" s="23"/>
    </row>
    <row r="39" spans="1:9" ht="12.75">
      <c r="A39" s="21"/>
      <c r="B39" s="21"/>
      <c r="C39" s="40"/>
      <c r="D39" s="40"/>
      <c r="E39" s="3"/>
      <c r="F39" s="32"/>
      <c r="G39" s="32"/>
      <c r="H39" s="23"/>
      <c r="I39" s="23"/>
    </row>
    <row r="40" spans="1:9" ht="12.75">
      <c r="A40" s="21"/>
      <c r="B40" s="21"/>
      <c r="C40" s="40"/>
      <c r="D40" s="40"/>
      <c r="E40" s="3"/>
      <c r="F40" s="30"/>
      <c r="G40" s="30"/>
      <c r="H40" s="23"/>
      <c r="I40" s="23"/>
    </row>
    <row r="41" spans="3:9" ht="12.75">
      <c r="C41" s="40"/>
      <c r="D41" s="40"/>
      <c r="E41" s="3"/>
      <c r="F41" s="32"/>
      <c r="G41" s="32"/>
      <c r="H41" s="23"/>
      <c r="I41" s="23"/>
    </row>
    <row r="42" spans="3:9" ht="12.75">
      <c r="C42" s="40"/>
      <c r="D42" s="40"/>
      <c r="E42" s="3"/>
      <c r="F42" s="32"/>
      <c r="G42" s="32"/>
      <c r="H42" s="23"/>
      <c r="I42" s="23"/>
    </row>
    <row r="43" spans="3:9" ht="12.75">
      <c r="C43" s="40"/>
      <c r="D43" s="40"/>
      <c r="E43" s="3"/>
      <c r="F43" s="32"/>
      <c r="G43" s="32"/>
      <c r="H43" s="23"/>
      <c r="I43" s="23"/>
    </row>
    <row r="44" spans="3:9" ht="12.75">
      <c r="C44" s="40"/>
      <c r="D44" s="40"/>
      <c r="E44" s="3"/>
      <c r="F44" s="30"/>
      <c r="G44" s="30"/>
      <c r="H44" s="23"/>
      <c r="I44" s="23"/>
    </row>
    <row r="45" spans="3:9" ht="12.75">
      <c r="C45" s="40"/>
      <c r="D45" s="40"/>
      <c r="E45" s="3"/>
      <c r="F45" s="30"/>
      <c r="G45" s="30"/>
      <c r="H45" s="23"/>
      <c r="I45" s="23"/>
    </row>
    <row r="46" spans="3:9" ht="12.75">
      <c r="C46" s="23"/>
      <c r="D46" s="23"/>
      <c r="E46" s="3"/>
      <c r="F46" s="23"/>
      <c r="G46" s="23"/>
      <c r="H46" s="23"/>
      <c r="I46" s="23"/>
    </row>
    <row r="47" spans="3:9" ht="12.75">
      <c r="C47" s="23"/>
      <c r="D47" s="23"/>
      <c r="E47" s="3"/>
      <c r="F47" s="23"/>
      <c r="G47" s="23"/>
      <c r="H47" s="23"/>
      <c r="I47" s="23"/>
    </row>
    <row r="48" spans="3:9" ht="12.75">
      <c r="C48" s="23"/>
      <c r="D48" s="23"/>
      <c r="E48" s="3"/>
      <c r="F48" s="23"/>
      <c r="G48" s="23"/>
      <c r="H48" s="23"/>
      <c r="I48" s="23"/>
    </row>
    <row r="49" spans="3:9" ht="12.75">
      <c r="C49" s="23"/>
      <c r="D49" s="23"/>
      <c r="E49" s="3"/>
      <c r="F49" s="23"/>
      <c r="G49" s="23"/>
      <c r="H49" s="23"/>
      <c r="I49" s="23"/>
    </row>
    <row r="50" spans="3:9" ht="12.75">
      <c r="C50" s="41"/>
      <c r="D50" s="41"/>
      <c r="E50" s="3"/>
      <c r="F50" s="35"/>
      <c r="G50" s="35"/>
      <c r="H50" s="23"/>
      <c r="I50" s="23"/>
    </row>
    <row r="51" spans="3:9" ht="12.75">
      <c r="C51" s="41"/>
      <c r="D51" s="41"/>
      <c r="E51" s="3"/>
      <c r="F51" s="37"/>
      <c r="G51" s="37"/>
      <c r="H51" s="23"/>
      <c r="I51" s="23"/>
    </row>
    <row r="52" spans="1:9" ht="12.75">
      <c r="A52" s="21"/>
      <c r="B52" s="21"/>
      <c r="C52" s="23"/>
      <c r="D52" s="23"/>
      <c r="E52" s="3"/>
      <c r="F52" s="23"/>
      <c r="G52" s="23"/>
      <c r="H52" s="23"/>
      <c r="I52" s="23"/>
    </row>
    <row r="53" spans="3:9" ht="12.75">
      <c r="C53" s="41"/>
      <c r="D53" s="41"/>
      <c r="E53" s="3"/>
      <c r="F53" s="37"/>
      <c r="G53" s="37"/>
      <c r="H53" s="23"/>
      <c r="I53" s="23"/>
    </row>
    <row r="54" spans="3:9" ht="12.75">
      <c r="C54" s="23"/>
      <c r="D54" s="23"/>
      <c r="E54" s="3"/>
      <c r="F54" s="23"/>
      <c r="G54" s="23"/>
      <c r="H54" s="23"/>
      <c r="I54" s="23"/>
    </row>
    <row r="55" spans="3:9" ht="12.75">
      <c r="C55" s="41"/>
      <c r="D55" s="41"/>
      <c r="E55" s="3"/>
      <c r="F55" s="37"/>
      <c r="G55" s="37"/>
      <c r="H55" s="23"/>
      <c r="I55" s="23"/>
    </row>
    <row r="56" spans="3:9" ht="12.75">
      <c r="C56" s="23"/>
      <c r="D56" s="23"/>
      <c r="E56" s="3"/>
      <c r="F56" s="23"/>
      <c r="G56" s="23"/>
      <c r="H56" s="23"/>
      <c r="I56" s="23"/>
    </row>
    <row r="57" spans="3:9" ht="12.75">
      <c r="C57" s="40"/>
      <c r="D57" s="40"/>
      <c r="E57" s="3"/>
      <c r="F57" s="30"/>
      <c r="G57" s="30"/>
      <c r="H57" s="23"/>
      <c r="I57" s="23"/>
    </row>
    <row r="58" spans="3:9" ht="12.75">
      <c r="C58" s="40"/>
      <c r="D58" s="40"/>
      <c r="E58" s="3"/>
      <c r="F58" s="32"/>
      <c r="G58" s="32"/>
      <c r="H58" s="23"/>
      <c r="I58" s="23"/>
    </row>
    <row r="59" spans="3:9" ht="12.75">
      <c r="C59" s="40"/>
      <c r="D59" s="40"/>
      <c r="E59" s="3"/>
      <c r="F59" s="30"/>
      <c r="G59" s="30"/>
      <c r="H59" s="23"/>
      <c r="I59" s="23"/>
    </row>
    <row r="60" spans="1:9" ht="12.75">
      <c r="A60" s="21"/>
      <c r="B60" s="21"/>
      <c r="C60" s="42"/>
      <c r="D60" s="42"/>
      <c r="E60" s="23"/>
      <c r="F60" s="38"/>
      <c r="G60" s="38"/>
      <c r="H60" s="23"/>
      <c r="I60" s="23"/>
    </row>
    <row r="61" spans="3:9" ht="12.75">
      <c r="C61" s="43"/>
      <c r="D61" s="43"/>
      <c r="E61" s="3"/>
      <c r="H61" s="23"/>
      <c r="I61" s="23"/>
    </row>
    <row r="62" spans="3:9" ht="12.75">
      <c r="C62" s="44"/>
      <c r="D62" s="44"/>
      <c r="E62" s="3"/>
      <c r="H62" s="23"/>
      <c r="I62" s="23"/>
    </row>
    <row r="63" spans="3:9" ht="12.75">
      <c r="C63" s="43"/>
      <c r="D63" s="43"/>
      <c r="E63" s="3"/>
      <c r="H63" s="23"/>
      <c r="I63" s="23"/>
    </row>
    <row r="64" spans="3:9" ht="12.75">
      <c r="C64" s="43"/>
      <c r="D64" s="43"/>
      <c r="E64" s="3"/>
      <c r="H64" s="23"/>
      <c r="I64" s="23"/>
    </row>
    <row r="65" spans="3:9" ht="12.75">
      <c r="C65" s="43"/>
      <c r="D65" s="43"/>
      <c r="E65" s="3"/>
      <c r="H65" s="23"/>
      <c r="I65" s="23"/>
    </row>
    <row r="66" spans="3:9" ht="12.75">
      <c r="C66" s="43"/>
      <c r="D66" s="43"/>
      <c r="E66" s="3"/>
      <c r="H66" s="23"/>
      <c r="I66" s="23"/>
    </row>
    <row r="67" spans="3:9" ht="12.75">
      <c r="C67" s="43"/>
      <c r="D67" s="43"/>
      <c r="E67" s="3"/>
      <c r="H67" s="23"/>
      <c r="I67" s="23"/>
    </row>
    <row r="68" spans="3:9" ht="12.75">
      <c r="C68" s="43"/>
      <c r="D68" s="43"/>
      <c r="E68" s="3"/>
      <c r="H68" s="23"/>
      <c r="I68" s="23"/>
    </row>
    <row r="69" spans="3:9" ht="12.75">
      <c r="C69" s="43"/>
      <c r="D69" s="43"/>
      <c r="E69" s="3"/>
      <c r="H69" s="23"/>
      <c r="I69" s="23"/>
    </row>
    <row r="70" spans="3:9" ht="12.75">
      <c r="C70" s="43"/>
      <c r="D70" s="43"/>
      <c r="E70" s="3"/>
      <c r="H70" s="23"/>
      <c r="I70" s="23"/>
    </row>
  </sheetData>
  <sheetProtection password="E3F5" sheet="1" objects="1" scenarios="1"/>
  <mergeCells count="7">
    <mergeCell ref="B8:C8"/>
    <mergeCell ref="B9:C9"/>
    <mergeCell ref="B10:C10"/>
    <mergeCell ref="A2:F2"/>
    <mergeCell ref="A3:F3"/>
    <mergeCell ref="A6:F6"/>
    <mergeCell ref="A5:F5"/>
  </mergeCells>
  <printOptions/>
  <pageMargins left="0.76" right="0.24" top="1" bottom="1" header="0.5" footer="0.5"/>
  <pageSetup horizontalDpi="600" verticalDpi="600" orientation="portrait" paperSize="9" r:id="rId1"/>
  <headerFooter alignWithMargins="0">
    <oddFooter>&amp;C3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71"/>
  <sheetViews>
    <sheetView zoomScale="85" zoomScaleNormal="85" workbookViewId="0" topLeftCell="A40">
      <selection activeCell="A34" sqref="A34"/>
    </sheetView>
  </sheetViews>
  <sheetFormatPr defaultColWidth="9.140625" defaultRowHeight="12.75"/>
  <cols>
    <col min="1" max="1" width="48.7109375" style="8" customWidth="1"/>
    <col min="2" max="3" width="18.7109375" style="8" customWidth="1"/>
    <col min="4" max="4" width="3.28125" style="8" customWidth="1"/>
    <col min="5" max="8" width="17.57421875" style="43" customWidth="1"/>
    <col min="9" max="9" width="9.140625" style="43" customWidth="1"/>
    <col min="10" max="16384" width="9.140625" style="8" customWidth="1"/>
  </cols>
  <sheetData>
    <row r="2" spans="1:8" ht="12.75">
      <c r="A2" s="78" t="s">
        <v>0</v>
      </c>
      <c r="B2" s="78"/>
      <c r="C2" s="78"/>
      <c r="E2" s="2"/>
      <c r="F2" s="2"/>
      <c r="G2" s="2"/>
      <c r="H2" s="2"/>
    </row>
    <row r="3" spans="1:9" s="4" customFormat="1" ht="12.75">
      <c r="A3" s="83" t="s">
        <v>3</v>
      </c>
      <c r="B3" s="83"/>
      <c r="C3" s="83"/>
      <c r="E3" s="74"/>
      <c r="F3" s="74"/>
      <c r="G3" s="74"/>
      <c r="H3" s="74"/>
      <c r="I3" s="6"/>
    </row>
    <row r="4" spans="1:9" s="4" customFormat="1" ht="12">
      <c r="A4" s="7"/>
      <c r="E4" s="6"/>
      <c r="F4" s="6"/>
      <c r="G4" s="6"/>
      <c r="H4" s="6"/>
      <c r="I4" s="6"/>
    </row>
    <row r="5" spans="1:9" s="4" customFormat="1" ht="15.75">
      <c r="A5" s="82" t="s">
        <v>6</v>
      </c>
      <c r="B5" s="82"/>
      <c r="C5" s="82"/>
      <c r="E5" s="9"/>
      <c r="F5" s="9"/>
      <c r="G5" s="9"/>
      <c r="H5" s="9"/>
      <c r="I5" s="6"/>
    </row>
    <row r="6" spans="1:9" s="4" customFormat="1" ht="15.75">
      <c r="A6" s="81" t="s">
        <v>107</v>
      </c>
      <c r="B6" s="81"/>
      <c r="C6" s="81"/>
      <c r="E6" s="10"/>
      <c r="F6" s="10"/>
      <c r="G6" s="10"/>
      <c r="H6" s="10"/>
      <c r="I6" s="6"/>
    </row>
    <row r="7" spans="1:9" s="4" customFormat="1" ht="15.75">
      <c r="A7" s="69"/>
      <c r="B7" s="69"/>
      <c r="C7" s="69"/>
      <c r="E7" s="10"/>
      <c r="F7" s="10"/>
      <c r="G7" s="10"/>
      <c r="H7" s="10"/>
      <c r="I7" s="6"/>
    </row>
    <row r="8" spans="1:9" s="13" customFormat="1" ht="12.75">
      <c r="A8" s="11"/>
      <c r="B8" s="12" t="s">
        <v>103</v>
      </c>
      <c r="C8" s="12" t="s">
        <v>103</v>
      </c>
      <c r="E8" s="14"/>
      <c r="F8" s="14"/>
      <c r="G8" s="14"/>
      <c r="H8" s="14"/>
      <c r="I8" s="15"/>
    </row>
    <row r="9" spans="1:9" s="13" customFormat="1" ht="12.75">
      <c r="A9" s="11"/>
      <c r="B9" s="12" t="s">
        <v>7</v>
      </c>
      <c r="C9" s="12" t="s">
        <v>7</v>
      </c>
      <c r="E9" s="14"/>
      <c r="F9" s="14"/>
      <c r="G9" s="14"/>
      <c r="H9" s="14"/>
      <c r="I9" s="15"/>
    </row>
    <row r="10" spans="1:9" s="13" customFormat="1" ht="12.75">
      <c r="A10" s="11"/>
      <c r="B10" s="12" t="s">
        <v>95</v>
      </c>
      <c r="C10" s="16" t="s">
        <v>96</v>
      </c>
      <c r="E10" s="17"/>
      <c r="F10" s="17"/>
      <c r="G10" s="17"/>
      <c r="H10" s="17"/>
      <c r="I10" s="15"/>
    </row>
    <row r="11" spans="1:9" s="13" customFormat="1" ht="12.75">
      <c r="A11" s="11"/>
      <c r="B11" s="11"/>
      <c r="C11" s="11"/>
      <c r="E11" s="18"/>
      <c r="F11" s="18"/>
      <c r="G11" s="18"/>
      <c r="H11" s="18"/>
      <c r="I11" s="15"/>
    </row>
    <row r="12" spans="1:9" s="13" customFormat="1" ht="12.75">
      <c r="A12" s="11"/>
      <c r="B12" s="12" t="s">
        <v>1</v>
      </c>
      <c r="C12" s="12" t="s">
        <v>1</v>
      </c>
      <c r="E12" s="14"/>
      <c r="F12" s="14"/>
      <c r="G12" s="14"/>
      <c r="H12" s="14"/>
      <c r="I12" s="15"/>
    </row>
    <row r="13" spans="2:9" s="4" customFormat="1" ht="12">
      <c r="B13" s="19"/>
      <c r="C13" s="19"/>
      <c r="E13" s="20"/>
      <c r="F13" s="20"/>
      <c r="G13" s="20"/>
      <c r="H13" s="20"/>
      <c r="I13" s="6"/>
    </row>
    <row r="14" spans="1:9" s="4" customFormat="1" ht="12.75">
      <c r="A14" s="48" t="s">
        <v>13</v>
      </c>
      <c r="B14" s="19"/>
      <c r="C14" s="19"/>
      <c r="E14" s="20"/>
      <c r="F14" s="20"/>
      <c r="G14" s="20"/>
      <c r="H14" s="20"/>
      <c r="I14" s="6"/>
    </row>
    <row r="15" spans="1:9" s="4" customFormat="1" ht="12.75">
      <c r="A15" s="31" t="s">
        <v>8</v>
      </c>
      <c r="B15" s="23">
        <v>722719.05431</v>
      </c>
      <c r="C15" s="23">
        <v>757398</v>
      </c>
      <c r="E15" s="23"/>
      <c r="F15" s="23"/>
      <c r="G15" s="23"/>
      <c r="H15" s="23"/>
      <c r="I15" s="6"/>
    </row>
    <row r="16" spans="1:9" s="4" customFormat="1" ht="12.75">
      <c r="A16" s="45" t="s">
        <v>9</v>
      </c>
      <c r="B16" s="46">
        <v>-446209.231155589</v>
      </c>
      <c r="C16" s="46">
        <v>-410926</v>
      </c>
      <c r="E16" s="23"/>
      <c r="F16" s="23"/>
      <c r="G16" s="23"/>
      <c r="H16" s="23"/>
      <c r="I16" s="6"/>
    </row>
    <row r="17" spans="1:9" s="4" customFormat="1" ht="12.75">
      <c r="A17" s="8" t="s">
        <v>10</v>
      </c>
      <c r="B17" s="23">
        <f>SUM(B15:B16)</f>
        <v>276509.82315441105</v>
      </c>
      <c r="C17" s="23">
        <f>SUM(C15:C16)</f>
        <v>346472</v>
      </c>
      <c r="E17" s="23"/>
      <c r="F17" s="23"/>
      <c r="G17" s="23"/>
      <c r="H17" s="23"/>
      <c r="I17" s="6"/>
    </row>
    <row r="18" spans="1:9" s="4" customFormat="1" ht="12.75">
      <c r="A18" s="8" t="s">
        <v>11</v>
      </c>
      <c r="B18" s="46">
        <v>-39356.585999999996</v>
      </c>
      <c r="C18" s="46">
        <v>-130344</v>
      </c>
      <c r="E18" s="23"/>
      <c r="F18" s="23"/>
      <c r="G18" s="23"/>
      <c r="H18" s="23"/>
      <c r="I18" s="6"/>
    </row>
    <row r="19" spans="1:9" s="4" customFormat="1" ht="12.75">
      <c r="A19" s="8" t="s">
        <v>12</v>
      </c>
      <c r="B19" s="47">
        <f>SUM(B17:B18)</f>
        <v>237153.23715441104</v>
      </c>
      <c r="C19" s="47">
        <f>SUM(C17:C18)</f>
        <v>216128</v>
      </c>
      <c r="E19" s="23"/>
      <c r="F19" s="23"/>
      <c r="G19" s="23"/>
      <c r="H19" s="23"/>
      <c r="I19" s="6"/>
    </row>
    <row r="20" spans="2:9" s="25" customFormat="1" ht="12.75">
      <c r="B20" s="27"/>
      <c r="C20" s="27"/>
      <c r="E20" s="27"/>
      <c r="F20" s="27"/>
      <c r="G20" s="23"/>
      <c r="H20" s="23"/>
      <c r="I20" s="28"/>
    </row>
    <row r="21" spans="1:8" ht="12.75">
      <c r="A21" s="48" t="s">
        <v>14</v>
      </c>
      <c r="B21" s="40"/>
      <c r="C21" s="40"/>
      <c r="E21" s="40"/>
      <c r="F21" s="40"/>
      <c r="G21" s="23"/>
      <c r="H21" s="23"/>
    </row>
    <row r="22" spans="1:8" ht="12.75">
      <c r="A22" s="21" t="s">
        <v>44</v>
      </c>
      <c r="B22" s="23"/>
      <c r="C22" s="23"/>
      <c r="E22" s="23"/>
      <c r="F22" s="23"/>
      <c r="G22" s="23"/>
      <c r="H22" s="23"/>
    </row>
    <row r="23" spans="1:8" ht="12.75">
      <c r="A23" s="31" t="s">
        <v>62</v>
      </c>
      <c r="B23" s="23">
        <v>-11831</v>
      </c>
      <c r="C23" s="23">
        <v>-22266</v>
      </c>
      <c r="E23" s="23"/>
      <c r="F23" s="23"/>
      <c r="G23" s="23"/>
      <c r="H23" s="23"/>
    </row>
    <row r="24" spans="1:8" ht="12.75">
      <c r="A24" s="21" t="s">
        <v>63</v>
      </c>
      <c r="B24" s="23">
        <v>639</v>
      </c>
      <c r="C24" s="23">
        <v>587</v>
      </c>
      <c r="E24" s="23"/>
      <c r="F24" s="23"/>
      <c r="G24" s="23"/>
      <c r="H24" s="23"/>
    </row>
    <row r="25" spans="1:8" ht="12.75">
      <c r="A25" s="31" t="s">
        <v>16</v>
      </c>
      <c r="B25" s="41" t="s">
        <v>104</v>
      </c>
      <c r="C25" s="23">
        <v>880</v>
      </c>
      <c r="E25" s="23"/>
      <c r="F25" s="23"/>
      <c r="G25" s="23"/>
      <c r="H25" s="23"/>
    </row>
    <row r="26" spans="1:8" ht="12.75">
      <c r="A26" s="31" t="s">
        <v>58</v>
      </c>
      <c r="B26" s="23">
        <v>73000</v>
      </c>
      <c r="C26" s="41" t="s">
        <v>104</v>
      </c>
      <c r="E26" s="23"/>
      <c r="F26" s="23"/>
      <c r="G26" s="23"/>
      <c r="H26" s="23"/>
    </row>
    <row r="27" spans="1:8" ht="12.75">
      <c r="A27" s="31" t="s">
        <v>15</v>
      </c>
      <c r="B27" s="23">
        <v>-105397</v>
      </c>
      <c r="C27" s="23">
        <v>-23679</v>
      </c>
      <c r="E27" s="23"/>
      <c r="F27" s="23"/>
      <c r="G27" s="23"/>
      <c r="H27" s="23"/>
    </row>
    <row r="28" spans="1:8" ht="12.75">
      <c r="A28" s="31" t="s">
        <v>59</v>
      </c>
      <c r="B28" s="23">
        <v>1382</v>
      </c>
      <c r="C28" s="23">
        <v>1381</v>
      </c>
      <c r="E28" s="23"/>
      <c r="F28" s="23"/>
      <c r="G28" s="23"/>
      <c r="H28" s="23"/>
    </row>
    <row r="29" spans="1:8" ht="12.75">
      <c r="A29" s="31" t="s">
        <v>60</v>
      </c>
      <c r="B29" s="41" t="s">
        <v>104</v>
      </c>
      <c r="C29" s="41" t="s">
        <v>104</v>
      </c>
      <c r="E29" s="23"/>
      <c r="F29" s="23"/>
      <c r="G29" s="23"/>
      <c r="H29" s="23"/>
    </row>
    <row r="30" spans="1:8" ht="12.75" hidden="1">
      <c r="A30" s="21" t="s">
        <v>61</v>
      </c>
      <c r="B30" s="23">
        <v>0</v>
      </c>
      <c r="C30" s="23">
        <v>0</v>
      </c>
      <c r="E30" s="23"/>
      <c r="F30" s="23"/>
      <c r="G30" s="23"/>
      <c r="H30" s="23"/>
    </row>
    <row r="31" spans="1:8" ht="12.75">
      <c r="A31" s="31" t="s">
        <v>17</v>
      </c>
      <c r="B31" s="47">
        <f>SUM(B23:B30)</f>
        <v>-42207</v>
      </c>
      <c r="C31" s="47">
        <f>SUM(C22:C30)</f>
        <v>-43097</v>
      </c>
      <c r="E31" s="23"/>
      <c r="F31" s="23"/>
      <c r="G31" s="23"/>
      <c r="H31" s="23"/>
    </row>
    <row r="32" spans="1:8" ht="12.75">
      <c r="A32" s="21"/>
      <c r="B32" s="23"/>
      <c r="C32" s="23"/>
      <c r="E32" s="23"/>
      <c r="F32" s="23"/>
      <c r="G32" s="23"/>
      <c r="H32" s="23"/>
    </row>
    <row r="33" spans="1:8" ht="12.75">
      <c r="A33" s="48" t="s">
        <v>18</v>
      </c>
      <c r="B33" s="40"/>
      <c r="C33" s="40"/>
      <c r="E33" s="40"/>
      <c r="F33" s="40"/>
      <c r="G33" s="23"/>
      <c r="H33" s="23"/>
    </row>
    <row r="34" spans="1:8" ht="12.75">
      <c r="A34" s="31" t="s">
        <v>19</v>
      </c>
      <c r="B34" s="41" t="s">
        <v>104</v>
      </c>
      <c r="C34" s="41" t="s">
        <v>104</v>
      </c>
      <c r="E34" s="23"/>
      <c r="F34" s="23"/>
      <c r="G34" s="23"/>
      <c r="H34" s="23"/>
    </row>
    <row r="35" spans="1:8" ht="12.75">
      <c r="A35" s="31" t="s">
        <v>20</v>
      </c>
      <c r="B35" s="41" t="s">
        <v>104</v>
      </c>
      <c r="C35" s="23">
        <v>-2</v>
      </c>
      <c r="E35" s="23"/>
      <c r="F35" s="23"/>
      <c r="G35" s="23"/>
      <c r="H35" s="23"/>
    </row>
    <row r="36" spans="1:8" ht="12.75">
      <c r="A36" s="21" t="s">
        <v>21</v>
      </c>
      <c r="B36" s="76" t="s">
        <v>104</v>
      </c>
      <c r="C36" s="47">
        <f>SUM(C34:C35)</f>
        <v>-2</v>
      </c>
      <c r="E36" s="23"/>
      <c r="F36" s="23"/>
      <c r="G36" s="23"/>
      <c r="H36" s="23"/>
    </row>
    <row r="37" spans="1:8" ht="12.75">
      <c r="A37" s="21"/>
      <c r="B37" s="23"/>
      <c r="C37" s="23"/>
      <c r="E37" s="23"/>
      <c r="F37" s="23"/>
      <c r="G37" s="23"/>
      <c r="H37" s="23"/>
    </row>
    <row r="38" spans="1:8" ht="12.75">
      <c r="A38" s="21"/>
      <c r="B38" s="23"/>
      <c r="C38" s="23"/>
      <c r="E38" s="23"/>
      <c r="F38" s="23"/>
      <c r="G38" s="23"/>
      <c r="H38" s="23"/>
    </row>
    <row r="39" spans="1:8" ht="12.75">
      <c r="A39" s="48" t="s">
        <v>93</v>
      </c>
      <c r="B39" s="23">
        <f>B19+B31</f>
        <v>194946.23715441104</v>
      </c>
      <c r="C39" s="23">
        <f>C19+C31+C36</f>
        <v>173029</v>
      </c>
      <c r="E39" s="23"/>
      <c r="F39" s="23"/>
      <c r="G39" s="23"/>
      <c r="H39" s="23"/>
    </row>
    <row r="40" spans="1:8" ht="12.75">
      <c r="A40" s="48" t="s">
        <v>108</v>
      </c>
      <c r="B40" s="40">
        <f>'BS'!D26</f>
        <v>179476</v>
      </c>
      <c r="C40" s="40">
        <v>113041</v>
      </c>
      <c r="E40" s="40"/>
      <c r="F40" s="40"/>
      <c r="G40" s="23"/>
      <c r="H40" s="23"/>
    </row>
    <row r="41" spans="1:8" ht="13.5" thickBot="1">
      <c r="A41" s="48" t="s">
        <v>109</v>
      </c>
      <c r="B41" s="49">
        <f>SUM(B39:B40)</f>
        <v>374422.23715441104</v>
      </c>
      <c r="C41" s="49">
        <f>SUM(C39:C40)</f>
        <v>286070</v>
      </c>
      <c r="E41" s="40"/>
      <c r="F41" s="40"/>
      <c r="G41" s="23"/>
      <c r="H41" s="23"/>
    </row>
    <row r="42" spans="2:8" ht="13.5" thickTop="1">
      <c r="B42" s="40"/>
      <c r="C42" s="40"/>
      <c r="E42" s="40"/>
      <c r="F42" s="40"/>
      <c r="G42" s="23"/>
      <c r="H42" s="23"/>
    </row>
    <row r="43" spans="2:8" ht="12.75">
      <c r="B43" s="40"/>
      <c r="C43" s="40"/>
      <c r="E43" s="40"/>
      <c r="F43" s="40"/>
      <c r="G43" s="23"/>
      <c r="H43" s="23"/>
    </row>
    <row r="44" spans="2:8" ht="12.75">
      <c r="B44" s="40"/>
      <c r="C44" s="40"/>
      <c r="E44" s="40"/>
      <c r="F44" s="40"/>
      <c r="G44" s="23"/>
      <c r="H44" s="23"/>
    </row>
    <row r="45" spans="1:8" ht="12.75">
      <c r="A45" s="48" t="s">
        <v>72</v>
      </c>
      <c r="B45" s="40"/>
      <c r="C45" s="40"/>
      <c r="E45" s="40"/>
      <c r="F45" s="40"/>
      <c r="G45" s="23"/>
      <c r="H45" s="23"/>
    </row>
    <row r="46" spans="1:8" ht="12.75">
      <c r="A46" s="48" t="s">
        <v>98</v>
      </c>
      <c r="B46" s="40"/>
      <c r="C46" s="40"/>
      <c r="E46" s="40"/>
      <c r="F46" s="40"/>
      <c r="G46" s="23"/>
      <c r="H46" s="23"/>
    </row>
    <row r="47" spans="2:8" ht="12.75">
      <c r="B47" s="23"/>
      <c r="C47" s="23"/>
      <c r="E47" s="23"/>
      <c r="F47" s="23"/>
      <c r="G47" s="23"/>
      <c r="H47" s="23"/>
    </row>
    <row r="48" spans="2:8" ht="12.75">
      <c r="B48" s="23"/>
      <c r="C48" s="23"/>
      <c r="E48" s="23"/>
      <c r="F48" s="23"/>
      <c r="G48" s="23"/>
      <c r="H48" s="23"/>
    </row>
    <row r="49" spans="2:8" ht="12.75">
      <c r="B49" s="23"/>
      <c r="C49" s="23"/>
      <c r="E49" s="23"/>
      <c r="F49" s="23"/>
      <c r="G49" s="23"/>
      <c r="H49" s="23"/>
    </row>
    <row r="50" spans="2:8" ht="12.75">
      <c r="B50" s="23"/>
      <c r="C50" s="23"/>
      <c r="E50" s="23"/>
      <c r="F50" s="23"/>
      <c r="G50" s="23"/>
      <c r="H50" s="23"/>
    </row>
    <row r="51" spans="2:8" ht="12.75">
      <c r="B51" s="41"/>
      <c r="C51" s="41"/>
      <c r="E51" s="41"/>
      <c r="F51" s="41"/>
      <c r="G51" s="23"/>
      <c r="H51" s="23"/>
    </row>
    <row r="52" spans="2:8" ht="12.75">
      <c r="B52" s="41"/>
      <c r="C52" s="41"/>
      <c r="E52" s="41"/>
      <c r="F52" s="41"/>
      <c r="G52" s="23"/>
      <c r="H52" s="23"/>
    </row>
    <row r="53" spans="1:8" ht="12.75">
      <c r="A53" s="21"/>
      <c r="B53" s="23"/>
      <c r="C53" s="23"/>
      <c r="E53" s="23"/>
      <c r="F53" s="23"/>
      <c r="G53" s="23"/>
      <c r="H53" s="23"/>
    </row>
    <row r="54" spans="2:8" ht="12.75">
      <c r="B54" s="41"/>
      <c r="C54" s="41"/>
      <c r="E54" s="41"/>
      <c r="F54" s="41"/>
      <c r="G54" s="23"/>
      <c r="H54" s="23"/>
    </row>
    <row r="55" spans="2:8" ht="12.75">
      <c r="B55" s="23"/>
      <c r="C55" s="23"/>
      <c r="E55" s="23"/>
      <c r="F55" s="23"/>
      <c r="G55" s="23"/>
      <c r="H55" s="23"/>
    </row>
    <row r="56" spans="2:8" ht="12.75">
      <c r="B56" s="41"/>
      <c r="C56" s="41"/>
      <c r="E56" s="41"/>
      <c r="F56" s="41"/>
      <c r="G56" s="23"/>
      <c r="H56" s="23"/>
    </row>
    <row r="57" spans="2:8" ht="12.75">
      <c r="B57" s="23"/>
      <c r="C57" s="23"/>
      <c r="E57" s="23"/>
      <c r="F57" s="23"/>
      <c r="G57" s="23"/>
      <c r="H57" s="23"/>
    </row>
    <row r="58" spans="2:8" ht="12.75">
      <c r="B58" s="40"/>
      <c r="C58" s="40"/>
      <c r="E58" s="40"/>
      <c r="F58" s="40"/>
      <c r="G58" s="23"/>
      <c r="H58" s="23"/>
    </row>
    <row r="59" spans="2:8" ht="12.75">
      <c r="B59" s="40"/>
      <c r="C59" s="40"/>
      <c r="E59" s="40"/>
      <c r="F59" s="40"/>
      <c r="G59" s="23"/>
      <c r="H59" s="23"/>
    </row>
    <row r="60" spans="2:8" ht="12.75">
      <c r="B60" s="40"/>
      <c r="C60" s="40"/>
      <c r="E60" s="40"/>
      <c r="F60" s="40"/>
      <c r="G60" s="23"/>
      <c r="H60" s="23"/>
    </row>
    <row r="61" spans="1:8" ht="12.75">
      <c r="A61" s="21"/>
      <c r="B61" s="42"/>
      <c r="C61" s="42"/>
      <c r="D61" s="22"/>
      <c r="E61" s="42"/>
      <c r="F61" s="42"/>
      <c r="G61" s="23"/>
      <c r="H61" s="23"/>
    </row>
    <row r="62" spans="2:8" ht="12.75">
      <c r="B62" s="43"/>
      <c r="C62" s="43"/>
      <c r="G62" s="23"/>
      <c r="H62" s="23"/>
    </row>
    <row r="63" spans="2:8" ht="12.75">
      <c r="B63" s="44"/>
      <c r="C63" s="44"/>
      <c r="G63" s="23"/>
      <c r="H63" s="23"/>
    </row>
    <row r="64" spans="2:8" ht="12.75">
      <c r="B64" s="43"/>
      <c r="C64" s="43"/>
      <c r="G64" s="23"/>
      <c r="H64" s="23"/>
    </row>
    <row r="65" spans="2:8" ht="12.75">
      <c r="B65" s="43"/>
      <c r="C65" s="43"/>
      <c r="G65" s="23"/>
      <c r="H65" s="23"/>
    </row>
    <row r="66" spans="2:8" ht="12.75">
      <c r="B66" s="43"/>
      <c r="C66" s="43"/>
      <c r="G66" s="23"/>
      <c r="H66" s="23"/>
    </row>
    <row r="67" spans="2:8" ht="12.75">
      <c r="B67" s="43"/>
      <c r="C67" s="43"/>
      <c r="G67" s="23"/>
      <c r="H67" s="23"/>
    </row>
    <row r="68" spans="2:8" ht="12.75">
      <c r="B68" s="43"/>
      <c r="C68" s="43"/>
      <c r="G68" s="23"/>
      <c r="H68" s="23"/>
    </row>
    <row r="69" spans="2:8" ht="12.75">
      <c r="B69" s="43"/>
      <c r="C69" s="43"/>
      <c r="G69" s="23"/>
      <c r="H69" s="23"/>
    </row>
    <row r="70" spans="2:8" ht="12.75">
      <c r="B70" s="43"/>
      <c r="C70" s="43"/>
      <c r="G70" s="23"/>
      <c r="H70" s="23"/>
    </row>
    <row r="71" spans="2:8" ht="12.75">
      <c r="B71" s="43"/>
      <c r="C71" s="43"/>
      <c r="G71" s="23"/>
      <c r="H71" s="23"/>
    </row>
  </sheetData>
  <sheetProtection password="E3F5" sheet="1" objects="1" scenarios="1"/>
  <mergeCells count="4">
    <mergeCell ref="A2:C2"/>
    <mergeCell ref="A3:C3"/>
    <mergeCell ref="A6:C6"/>
    <mergeCell ref="A5:C5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ROTHMANS OF PALL MALL (M)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 DEPARTMENT</dc:creator>
  <cp:keywords/>
  <dc:description/>
  <cp:lastModifiedBy>Chen_Lean_Poh</cp:lastModifiedBy>
  <cp:lastPrinted>2003-04-20T23:25:23Z</cp:lastPrinted>
  <dcterms:created xsi:type="dcterms:W3CDTF">2000-02-03T01:25:19Z</dcterms:created>
  <dcterms:modified xsi:type="dcterms:W3CDTF">2003-04-20T23:36:13Z</dcterms:modified>
  <cp:category/>
  <cp:version/>
  <cp:contentType/>
  <cp:contentStatus/>
</cp:coreProperties>
</file>